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anadacouncilca.sharepoint.com/sites/rmdaent/performancemeasurement/Innovation/"/>
    </mc:Choice>
  </mc:AlternateContent>
  <xr:revisionPtr revIDLastSave="5186" documentId="8_{069F5905-2ED2-40F2-86FD-0CA2493FBEF6}" xr6:coauthVersionLast="47" xr6:coauthVersionMax="47" xr10:uidLastSave="{8F5509A6-60BA-4A35-B9BD-99BBC9D8487B}"/>
  <workbookProtection workbookAlgorithmName="SHA-512" workbookHashValue="8J9klSpcq5qdFuCsvTWA0VolD/grt76iWBgJO5asrm8ox0qT8h50iy7KKe8Mm1vifJS2UePCsjWsVm2q7UgF7A==" workbookSaltValue="DD3RDOsJK9NKu9Ua42mVYQ==" workbookSpinCount="100000" lockStructure="1"/>
  <bookViews>
    <workbookView minimized="1" xWindow="1125" yWindow="1125" windowWidth="21600" windowHeight="11295" tabRatio="555" xr2:uid="{017C231A-5DFD-4209-AD2D-DAD2DC5DF5C7}"/>
  </bookViews>
  <sheets>
    <sheet name="Introduction" sheetId="6" r:id="rId1"/>
    <sheet name="Section 1" sheetId="8" r:id="rId2"/>
    <sheet name="Section 2" sheetId="9" r:id="rId3"/>
    <sheet name="Section 3" sheetId="10" r:id="rId4"/>
    <sheet name="Data" sheetId="11" state="hidden" r:id="rId5"/>
    <sheet name="SIF Logic Model &amp; PMF- internal" sheetId="1" state="hidden" r:id="rId6"/>
    <sheet name="Sheet1" sheetId="7" state="hidden" r:id="rId7"/>
  </sheets>
  <definedNames>
    <definedName name="_xlnm._FilterDatabase" localSheetId="0" hidden="1">Introduction!$A$2:$C$3</definedName>
    <definedName name="_xlnm._FilterDatabase" localSheetId="5" hidden="1">'SIF Logic Model &amp; PMF- internal'!$B$1:$L$49</definedName>
    <definedName name="_Hlk74139909" localSheetId="0">Introduction!#REF!</definedName>
    <definedName name="_Hlk77938858" localSheetId="0">Introduction!#REF!</definedName>
    <definedName name="_Hlk8417730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2" i="11" l="1"/>
  <c r="N171" i="11"/>
  <c r="M177" i="11"/>
  <c r="O172" i="11"/>
  <c r="M172" i="11"/>
  <c r="B171" i="11"/>
  <c r="N10" i="11"/>
  <c r="E10" i="11"/>
  <c r="O10" i="11" s="1"/>
  <c r="B11" i="8" l="1"/>
  <c r="N177" i="11"/>
  <c r="N170" i="11"/>
  <c r="N169" i="11"/>
  <c r="N168" i="11"/>
  <c r="N167" i="11"/>
  <c r="N166" i="11"/>
  <c r="N165" i="11"/>
  <c r="N164" i="11"/>
  <c r="N163" i="11"/>
  <c r="M163" i="11"/>
  <c r="M164" i="11" s="1"/>
  <c r="M165" i="11" s="1"/>
  <c r="M166" i="11" s="1"/>
  <c r="M167" i="11" s="1"/>
  <c r="M168" i="11" s="1"/>
  <c r="M169" i="11" s="1"/>
  <c r="M170" i="11" s="1"/>
  <c r="M171" i="11" s="1"/>
  <c r="N162" i="11"/>
  <c r="M162" i="11"/>
  <c r="N161" i="11"/>
  <c r="O153" i="11"/>
  <c r="N153" i="11"/>
  <c r="N148" i="11"/>
  <c r="N147" i="11"/>
  <c r="N146" i="11"/>
  <c r="N145" i="11"/>
  <c r="N144" i="11"/>
  <c r="N143" i="11"/>
  <c r="N142" i="11"/>
  <c r="N141" i="11"/>
  <c r="N140" i="11"/>
  <c r="N134" i="11"/>
  <c r="N133" i="11"/>
  <c r="N132" i="11"/>
  <c r="N131" i="11"/>
  <c r="N130" i="11"/>
  <c r="N129" i="11"/>
  <c r="N128" i="11"/>
  <c r="N127" i="11"/>
  <c r="N126" i="11"/>
  <c r="N125" i="11"/>
  <c r="N124" i="11"/>
  <c r="N123" i="11"/>
  <c r="N122" i="11"/>
  <c r="O119" i="11"/>
  <c r="N119" i="11"/>
  <c r="N118" i="11"/>
  <c r="N117" i="11"/>
  <c r="N116" i="11"/>
  <c r="N115" i="11"/>
  <c r="N114" i="11"/>
  <c r="N113" i="11"/>
  <c r="N112" i="11"/>
  <c r="N111" i="11"/>
  <c r="N110" i="11"/>
  <c r="N109" i="11"/>
  <c r="N106" i="11"/>
  <c r="N105" i="11"/>
  <c r="N104" i="11"/>
  <c r="N103" i="11"/>
  <c r="N102" i="11"/>
  <c r="N101" i="11"/>
  <c r="N100" i="11"/>
  <c r="N99" i="11"/>
  <c r="N98" i="11"/>
  <c r="O95" i="11"/>
  <c r="N95" i="11"/>
  <c r="M88" i="11"/>
  <c r="M89" i="11" s="1"/>
  <c r="M90" i="11" s="1"/>
  <c r="M91" i="11" s="1"/>
  <c r="M92" i="11" s="1"/>
  <c r="M93" i="11" s="1"/>
  <c r="M94" i="11" s="1"/>
  <c r="M95" i="11" s="1"/>
  <c r="M98" i="11" s="1"/>
  <c r="M99" i="11" s="1"/>
  <c r="M100" i="11" s="1"/>
  <c r="M101" i="11" s="1"/>
  <c r="M102" i="11" s="1"/>
  <c r="M103" i="11" s="1"/>
  <c r="M104" i="11" s="1"/>
  <c r="M105" i="11" s="1"/>
  <c r="M106" i="11" s="1"/>
  <c r="M109" i="11" s="1"/>
  <c r="M110" i="11" s="1"/>
  <c r="M111" i="11" s="1"/>
  <c r="M112" i="11" s="1"/>
  <c r="M113" i="11" s="1"/>
  <c r="M114" i="11" s="1"/>
  <c r="M115" i="11" s="1"/>
  <c r="M116" i="11" s="1"/>
  <c r="M117" i="11" s="1"/>
  <c r="M118" i="11" s="1"/>
  <c r="M119" i="11" s="1"/>
  <c r="M122" i="11" s="1"/>
  <c r="M123" i="11" s="1"/>
  <c r="M124" i="11" s="1"/>
  <c r="M125" i="11" s="1"/>
  <c r="M126" i="11" s="1"/>
  <c r="M127" i="11" s="1"/>
  <c r="M128" i="11" s="1"/>
  <c r="M129" i="11" s="1"/>
  <c r="M130" i="11" s="1"/>
  <c r="M131" i="11" s="1"/>
  <c r="M132" i="11" s="1"/>
  <c r="M133" i="11" s="1"/>
  <c r="M134" i="11" s="1"/>
  <c r="M140" i="11" s="1"/>
  <c r="M141" i="11" s="1"/>
  <c r="M142" i="11" s="1"/>
  <c r="M143" i="11" s="1"/>
  <c r="M144" i="11" s="1"/>
  <c r="M145" i="11" s="1"/>
  <c r="M146" i="11" s="1"/>
  <c r="M147" i="11" s="1"/>
  <c r="M148" i="11" s="1"/>
  <c r="M153" i="11" s="1"/>
  <c r="N94" i="11"/>
  <c r="N93" i="11"/>
  <c r="N92" i="11"/>
  <c r="N91" i="11"/>
  <c r="N90" i="11"/>
  <c r="N89" i="11"/>
  <c r="N88" i="11"/>
  <c r="N87" i="11"/>
  <c r="N75" i="11"/>
  <c r="N74" i="11"/>
  <c r="O69" i="11"/>
  <c r="N69" i="11"/>
  <c r="O64" i="11"/>
  <c r="N64" i="11"/>
  <c r="N59" i="11"/>
  <c r="N56" i="11"/>
  <c r="N55" i="11"/>
  <c r="N54" i="11"/>
  <c r="N53" i="11"/>
  <c r="N52" i="11"/>
  <c r="N51" i="11"/>
  <c r="N49" i="11"/>
  <c r="N48" i="11"/>
  <c r="N47" i="11"/>
  <c r="N46" i="11"/>
  <c r="N45" i="11"/>
  <c r="N44" i="11"/>
  <c r="N43" i="11"/>
  <c r="N42" i="11"/>
  <c r="N41" i="11"/>
  <c r="N40" i="11"/>
  <c r="O38" i="11"/>
  <c r="N38" i="11"/>
  <c r="N37" i="11"/>
  <c r="N36" i="11"/>
  <c r="N35" i="11"/>
  <c r="N34" i="11"/>
  <c r="N33" i="11"/>
  <c r="N32" i="11"/>
  <c r="N31" i="11"/>
  <c r="N30" i="11"/>
  <c r="N29" i="11"/>
  <c r="N28" i="11"/>
  <c r="N26" i="11"/>
  <c r="O26" i="11"/>
  <c r="N25" i="11"/>
  <c r="N24" i="11"/>
  <c r="N23" i="11"/>
  <c r="N22" i="11"/>
  <c r="N21" i="11"/>
  <c r="M22" i="11"/>
  <c r="M23" i="11" s="1"/>
  <c r="M24" i="11" s="1"/>
  <c r="M25" i="11" s="1"/>
  <c r="M26" i="11" s="1"/>
  <c r="M28" i="11" s="1"/>
  <c r="M29" i="11" s="1"/>
  <c r="M30" i="11" s="1"/>
  <c r="M31" i="11" s="1"/>
  <c r="M32" i="11" s="1"/>
  <c r="M33" i="11" s="1"/>
  <c r="M34" i="11" s="1"/>
  <c r="M35" i="11" s="1"/>
  <c r="M36" i="11" s="1"/>
  <c r="M37" i="11" s="1"/>
  <c r="M38" i="11" s="1"/>
  <c r="M40" i="11" s="1"/>
  <c r="M41" i="11" s="1"/>
  <c r="M42" i="11" s="1"/>
  <c r="M43" i="11" s="1"/>
  <c r="M44" i="11" s="1"/>
  <c r="M45" i="11" s="1"/>
  <c r="M46" i="11" s="1"/>
  <c r="M47" i="11" s="1"/>
  <c r="M48" i="11" s="1"/>
  <c r="M49" i="11" s="1"/>
  <c r="M51" i="11" s="1"/>
  <c r="M52" i="11" s="1"/>
  <c r="M53" i="11" s="1"/>
  <c r="M54" i="11" s="1"/>
  <c r="M55" i="11" s="1"/>
  <c r="M56" i="11" s="1"/>
  <c r="M59" i="11" s="1"/>
  <c r="M64" i="11" s="1"/>
  <c r="M69" i="11" s="1"/>
  <c r="M74" i="11" s="1"/>
  <c r="M75" i="11" s="1"/>
  <c r="N8" i="11"/>
  <c r="N6" i="11"/>
  <c r="M8" i="11"/>
  <c r="N1" i="11" a="1"/>
  <c r="N1" i="11" s="1"/>
  <c r="P172" i="11" s="1"/>
  <c r="B177" i="11" a="1"/>
  <c r="B177" i="11" s="1"/>
  <c r="O177" i="11" s="1"/>
  <c r="B172" i="11"/>
  <c r="O171" i="11" s="1"/>
  <c r="B170" i="11"/>
  <c r="O170" i="11" s="1"/>
  <c r="B169" i="11"/>
  <c r="O169" i="11" s="1"/>
  <c r="B168" i="11"/>
  <c r="O168" i="11" s="1"/>
  <c r="B167" i="11"/>
  <c r="O167" i="11" s="1"/>
  <c r="B166" i="11"/>
  <c r="O166" i="11" s="1"/>
  <c r="B165" i="11"/>
  <c r="O165" i="11" s="1"/>
  <c r="B164" i="11"/>
  <c r="O164" i="11" s="1"/>
  <c r="B163" i="11"/>
  <c r="O163" i="11" s="1"/>
  <c r="B162" i="11"/>
  <c r="O162" i="11" s="1"/>
  <c r="B161" i="11"/>
  <c r="O161" i="11" s="1"/>
  <c r="B153" i="11" a="1"/>
  <c r="B153" i="11" s="1"/>
  <c r="C134" i="11" a="1"/>
  <c r="C134" i="11" s="1"/>
  <c r="O134" i="11" s="1"/>
  <c r="C119" i="11" a="1"/>
  <c r="C119" i="11" s="1"/>
  <c r="C106" i="11" a="1"/>
  <c r="C106" i="11" s="1"/>
  <c r="O106" i="11" s="1"/>
  <c r="C95" i="11" a="1"/>
  <c r="C95" i="11" s="1"/>
  <c r="B75" i="11"/>
  <c r="O75" i="11" s="1"/>
  <c r="B74" i="11"/>
  <c r="O74" i="11" s="1"/>
  <c r="B69" i="11" a="1"/>
  <c r="B69" i="11" s="1"/>
  <c r="B64" i="11" a="1"/>
  <c r="B64" i="11" s="1"/>
  <c r="E8" i="11"/>
  <c r="O8" i="11" s="1"/>
  <c r="E6" i="11"/>
  <c r="O6" i="11" s="1"/>
  <c r="B59" i="11" a="1"/>
  <c r="B59" i="11" s="1"/>
  <c r="O59" i="11" s="1"/>
  <c r="C56" i="11" a="1"/>
  <c r="C56" i="11" s="1"/>
  <c r="O56" i="11" s="1"/>
  <c r="C49" i="11" a="1"/>
  <c r="C49" i="11" s="1"/>
  <c r="O49" i="11" s="1"/>
  <c r="C38" i="11" a="1"/>
  <c r="C38" i="11" s="1"/>
  <c r="C26" i="11" a="1"/>
  <c r="C26" i="11" s="1"/>
  <c r="B73" i="9"/>
  <c r="B148" i="11" s="1"/>
  <c r="O148" i="11" s="1"/>
  <c r="B72" i="9"/>
  <c r="B147" i="11" s="1"/>
  <c r="O147" i="11" s="1"/>
  <c r="B71" i="9"/>
  <c r="B146" i="11" s="1"/>
  <c r="O146" i="11" s="1"/>
  <c r="B70" i="9"/>
  <c r="B145" i="11" s="1"/>
  <c r="O145" i="11" s="1"/>
  <c r="B69" i="9"/>
  <c r="B144" i="11" s="1"/>
  <c r="O144" i="11" s="1"/>
  <c r="B68" i="9"/>
  <c r="B143" i="11" s="1"/>
  <c r="O143" i="11" s="1"/>
  <c r="B67" i="9"/>
  <c r="B142" i="11" s="1"/>
  <c r="O142" i="11" s="1"/>
  <c r="B66" i="9"/>
  <c r="B141" i="11" s="1"/>
  <c r="O141" i="11" s="1"/>
  <c r="B65" i="9"/>
  <c r="B140" i="11" s="1"/>
  <c r="O140" i="11" s="1"/>
  <c r="B37" i="11"/>
  <c r="O37" i="11" s="1"/>
  <c r="B36" i="11"/>
  <c r="O36" i="11" s="1"/>
  <c r="B35" i="11"/>
  <c r="O35" i="11" s="1"/>
  <c r="B34" i="11"/>
  <c r="O34" i="11" s="1"/>
  <c r="B33" i="11"/>
  <c r="O33" i="11" s="1"/>
  <c r="B32" i="11"/>
  <c r="O32" i="11" s="1"/>
  <c r="B31" i="11"/>
  <c r="O31" i="11" s="1"/>
  <c r="B30" i="11"/>
  <c r="O30" i="11" s="1"/>
  <c r="B29" i="11"/>
  <c r="O29" i="11" s="1"/>
  <c r="B28" i="11"/>
  <c r="O28" i="11" s="1"/>
  <c r="P10" i="11" l="1"/>
  <c r="P1" i="11"/>
  <c r="P6" i="11"/>
  <c r="P177" i="11"/>
  <c r="P171" i="11"/>
  <c r="P170" i="11"/>
  <c r="P169" i="11"/>
  <c r="P168" i="11"/>
  <c r="P167" i="11"/>
  <c r="P166" i="11"/>
  <c r="P165" i="11"/>
  <c r="P164" i="11"/>
  <c r="P163" i="11"/>
  <c r="P162" i="11"/>
  <c r="P161" i="11"/>
  <c r="P153" i="11"/>
  <c r="P146" i="11"/>
  <c r="P143" i="11"/>
  <c r="P141" i="11"/>
  <c r="P144" i="11"/>
  <c r="P147" i="11"/>
  <c r="P142" i="11"/>
  <c r="P145" i="11"/>
  <c r="P148" i="11"/>
  <c r="P140" i="11"/>
  <c r="P134" i="11"/>
  <c r="P119" i="11"/>
  <c r="P106" i="11"/>
  <c r="P95" i="11"/>
  <c r="P75" i="11"/>
  <c r="P74" i="11"/>
  <c r="P69" i="11"/>
  <c r="P64" i="11"/>
  <c r="P59" i="11"/>
  <c r="P56" i="11"/>
  <c r="P49" i="11"/>
  <c r="P38" i="11"/>
  <c r="P37" i="11"/>
  <c r="P36" i="11"/>
  <c r="P35" i="11"/>
  <c r="P34" i="11"/>
  <c r="P33" i="11"/>
  <c r="P32" i="11"/>
  <c r="P31" i="11"/>
  <c r="P30" i="11"/>
  <c r="P29" i="11"/>
  <c r="P28" i="11"/>
  <c r="P26" i="11"/>
  <c r="P8" i="11"/>
  <c r="B41" i="8"/>
  <c r="B51" i="11" s="1"/>
  <c r="O51" i="11" s="1"/>
  <c r="P51" i="11" s="1"/>
  <c r="B14" i="8"/>
  <c r="B24" i="11" s="1"/>
  <c r="O24" i="11" s="1"/>
  <c r="P24" i="11" s="1"/>
  <c r="B58" i="9"/>
  <c r="B133" i="11" s="1"/>
  <c r="O133" i="11" s="1"/>
  <c r="P133" i="11" s="1"/>
  <c r="B57" i="9"/>
  <c r="B132" i="11" s="1"/>
  <c r="O132" i="11" s="1"/>
  <c r="P132" i="11" s="1"/>
  <c r="B56" i="9"/>
  <c r="B131" i="11" s="1"/>
  <c r="O131" i="11" s="1"/>
  <c r="P131" i="11" s="1"/>
  <c r="B55" i="9"/>
  <c r="B130" i="11" s="1"/>
  <c r="O130" i="11" s="1"/>
  <c r="P130" i="11" s="1"/>
  <c r="B54" i="9"/>
  <c r="B129" i="11" s="1"/>
  <c r="O129" i="11" s="1"/>
  <c r="P129" i="11" s="1"/>
  <c r="B53" i="9"/>
  <c r="B128" i="11" s="1"/>
  <c r="O128" i="11" s="1"/>
  <c r="P128" i="11" s="1"/>
  <c r="B52" i="9"/>
  <c r="B127" i="11" s="1"/>
  <c r="O127" i="11" s="1"/>
  <c r="P127" i="11" s="1"/>
  <c r="B51" i="9"/>
  <c r="B126" i="11" s="1"/>
  <c r="O126" i="11" s="1"/>
  <c r="P126" i="11" s="1"/>
  <c r="B50" i="9"/>
  <c r="B125" i="11" s="1"/>
  <c r="O125" i="11" s="1"/>
  <c r="P125" i="11" s="1"/>
  <c r="B49" i="9"/>
  <c r="B124" i="11" s="1"/>
  <c r="O124" i="11" s="1"/>
  <c r="P124" i="11" s="1"/>
  <c r="B48" i="9"/>
  <c r="B123" i="11" s="1"/>
  <c r="O123" i="11" s="1"/>
  <c r="P123" i="11" s="1"/>
  <c r="B47" i="9"/>
  <c r="B122" i="11" s="1"/>
  <c r="O122" i="11" s="1"/>
  <c r="P122" i="11" s="1"/>
  <c r="B45" i="8" l="1"/>
  <c r="B55" i="11" s="1"/>
  <c r="O55" i="11" s="1"/>
  <c r="P55" i="11" s="1"/>
  <c r="B44" i="8"/>
  <c r="B54" i="11" s="1"/>
  <c r="O54" i="11" s="1"/>
  <c r="P54" i="11" s="1"/>
  <c r="B43" i="8"/>
  <c r="B53" i="11" s="1"/>
  <c r="O53" i="11" s="1"/>
  <c r="P53" i="11" s="1"/>
  <c r="B42" i="8"/>
  <c r="B52" i="11" s="1"/>
  <c r="O52" i="11" s="1"/>
  <c r="P52" i="11" s="1"/>
  <c r="B38" i="8"/>
  <c r="B48" i="11" s="1"/>
  <c r="O48" i="11" s="1"/>
  <c r="P48" i="11" s="1"/>
  <c r="B37" i="8"/>
  <c r="B47" i="11" s="1"/>
  <c r="O47" i="11" s="1"/>
  <c r="P47" i="11" s="1"/>
  <c r="B36" i="8"/>
  <c r="B46" i="11" s="1"/>
  <c r="O46" i="11" s="1"/>
  <c r="P46" i="11" s="1"/>
  <c r="B35" i="8"/>
  <c r="B45" i="11" s="1"/>
  <c r="O45" i="11" s="1"/>
  <c r="P45" i="11" s="1"/>
  <c r="B34" i="8"/>
  <c r="B44" i="11" s="1"/>
  <c r="O44" i="11" s="1"/>
  <c r="P44" i="11" s="1"/>
  <c r="B33" i="8"/>
  <c r="B43" i="11" s="1"/>
  <c r="O43" i="11" s="1"/>
  <c r="P43" i="11" s="1"/>
  <c r="B32" i="8"/>
  <c r="B42" i="11" s="1"/>
  <c r="O42" i="11" s="1"/>
  <c r="P42" i="11" s="1"/>
  <c r="B31" i="8"/>
  <c r="B41" i="11" s="1"/>
  <c r="O41" i="11" s="1"/>
  <c r="P41" i="11" s="1"/>
  <c r="B40" i="11"/>
  <c r="O40" i="11" s="1"/>
  <c r="P40" i="11" s="1"/>
  <c r="B15" i="8"/>
  <c r="B25" i="11" s="1"/>
  <c r="O25" i="11" s="1"/>
  <c r="P25" i="11" s="1"/>
  <c r="B13" i="8"/>
  <c r="B23" i="11" s="1"/>
  <c r="O23" i="11" s="1"/>
  <c r="P23" i="11" s="1"/>
  <c r="B12" i="8"/>
  <c r="B22" i="11" s="1"/>
  <c r="O22" i="11" s="1"/>
  <c r="P22" i="11" s="1"/>
  <c r="B21" i="11"/>
  <c r="O21" i="11" s="1"/>
  <c r="P21" i="11" s="1"/>
  <c r="B43" i="9"/>
  <c r="B118" i="11" s="1"/>
  <c r="O118" i="11" s="1"/>
  <c r="P118" i="11" s="1"/>
  <c r="B42" i="9"/>
  <c r="B117" i="11" s="1"/>
  <c r="O117" i="11" s="1"/>
  <c r="P117" i="11" s="1"/>
  <c r="B41" i="9"/>
  <c r="B116" i="11" s="1"/>
  <c r="O116" i="11" s="1"/>
  <c r="P116" i="11" s="1"/>
  <c r="B40" i="9"/>
  <c r="B115" i="11" s="1"/>
  <c r="O115" i="11" s="1"/>
  <c r="P115" i="11" s="1"/>
  <c r="B39" i="9"/>
  <c r="B114" i="11" s="1"/>
  <c r="O114" i="11" s="1"/>
  <c r="P114" i="11" s="1"/>
  <c r="B38" i="9"/>
  <c r="B113" i="11" s="1"/>
  <c r="O113" i="11" s="1"/>
  <c r="P113" i="11" s="1"/>
  <c r="B37" i="9"/>
  <c r="B112" i="11" s="1"/>
  <c r="O112" i="11" s="1"/>
  <c r="P112" i="11" s="1"/>
  <c r="B36" i="9"/>
  <c r="B111" i="11" s="1"/>
  <c r="O111" i="11" s="1"/>
  <c r="P111" i="11" s="1"/>
  <c r="B35" i="9"/>
  <c r="B110" i="11" s="1"/>
  <c r="O110" i="11" s="1"/>
  <c r="P110" i="11" s="1"/>
  <c r="B34" i="9"/>
  <c r="B109" i="11" s="1"/>
  <c r="O109" i="11" s="1"/>
  <c r="P109" i="11" s="1"/>
  <c r="B30" i="9"/>
  <c r="B105" i="11" s="1"/>
  <c r="O105" i="11" s="1"/>
  <c r="P105" i="11" s="1"/>
  <c r="B29" i="9"/>
  <c r="B104" i="11" s="1"/>
  <c r="O104" i="11" s="1"/>
  <c r="P104" i="11" s="1"/>
  <c r="B28" i="9"/>
  <c r="B103" i="11" s="1"/>
  <c r="O103" i="11" s="1"/>
  <c r="P103" i="11" s="1"/>
  <c r="B27" i="9"/>
  <c r="B102" i="11" s="1"/>
  <c r="O102" i="11" s="1"/>
  <c r="P102" i="11" s="1"/>
  <c r="B26" i="9"/>
  <c r="B101" i="11" s="1"/>
  <c r="O101" i="11" s="1"/>
  <c r="P101" i="11" s="1"/>
  <c r="B25" i="9"/>
  <c r="B100" i="11" s="1"/>
  <c r="O100" i="11" s="1"/>
  <c r="P100" i="11" s="1"/>
  <c r="B24" i="9"/>
  <c r="B99" i="11" s="1"/>
  <c r="O99" i="11" s="1"/>
  <c r="P99" i="11" s="1"/>
  <c r="B23" i="9"/>
  <c r="B98" i="11" s="1"/>
  <c r="O98" i="11" s="1"/>
  <c r="P98" i="11" s="1"/>
  <c r="B19" i="9"/>
  <c r="B94" i="11" s="1"/>
  <c r="O94" i="11" s="1"/>
  <c r="P94" i="11" s="1"/>
  <c r="B18" i="9"/>
  <c r="B93" i="11" s="1"/>
  <c r="O93" i="11" s="1"/>
  <c r="P93" i="11" s="1"/>
  <c r="B17" i="9"/>
  <c r="B92" i="11" s="1"/>
  <c r="O92" i="11" s="1"/>
  <c r="P92" i="11" s="1"/>
  <c r="B16" i="9"/>
  <c r="B91" i="11" s="1"/>
  <c r="O91" i="11" s="1"/>
  <c r="P91" i="11" s="1"/>
  <c r="B15" i="9"/>
  <c r="B90" i="11" s="1"/>
  <c r="O90" i="11" s="1"/>
  <c r="P90" i="11" s="1"/>
  <c r="B14" i="9"/>
  <c r="B89" i="11" s="1"/>
  <c r="O89" i="11" s="1"/>
  <c r="P89" i="11" s="1"/>
  <c r="B13" i="9"/>
  <c r="B88" i="11" s="1"/>
  <c r="O88" i="11" s="1"/>
  <c r="P88" i="11" s="1"/>
  <c r="B12" i="9"/>
  <c r="B87" i="11" s="1"/>
  <c r="O87" i="11" s="1"/>
  <c r="P87"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<sst xmlns="http://schemas.openxmlformats.org/spreadsheetml/2006/main" count="475" uniqueCount="241">
  <si>
    <t>Strategic Innovation Fund Impact Report</t>
  </si>
  <si>
    <t>Introduction</t>
  </si>
  <si>
    <t>Please use this impact report form to share the outcomes and impacts of your project with the Canada Council for the Arts. 
The information you provide enables us to better understand and report on the impact of funding and informs our approach to supporting the arts sector.
The information you provide in your impact report will not be read by Peer Assessment Committees or used for assessing future applications.</t>
  </si>
  <si>
    <t>Eligible applicants can request assistance in completing impact reports. For more information, click here.</t>
  </si>
  <si>
    <t>If you require an alternative format of this form or you have questions, contact the Canada Council at 1-800-263-5588, ext. 4037 or innovationfund@canadacouncil.ca.</t>
  </si>
  <si>
    <t>Instructions</t>
  </si>
  <si>
    <r>
      <t xml:space="preserve">Write your name/your group or organization's name below, then select the component through which you were funded from the dropdown list.
To use the dropdown menu, select the cell you want to fill, then click on the arrow button to the right of the cell.
Use the table of contents below to complete all three sections.
</t>
    </r>
    <r>
      <rPr>
        <b/>
        <sz val="12"/>
        <color rgb="FF000000"/>
        <rFont val="Calibri"/>
        <family val="2"/>
        <scheme val="minor"/>
      </rPr>
      <t xml:space="preserve">Please fill in information in the </t>
    </r>
    <r>
      <rPr>
        <b/>
        <u/>
        <sz val="12"/>
        <color rgb="FF000000"/>
        <rFont val="Calibri"/>
        <family val="2"/>
        <scheme val="minor"/>
      </rPr>
      <t>blank</t>
    </r>
    <r>
      <rPr>
        <b/>
        <sz val="12"/>
        <color rgb="FF000000"/>
        <rFont val="Calibri"/>
        <family val="2"/>
        <scheme val="minor"/>
      </rPr>
      <t xml:space="preserve"> cells; </t>
    </r>
    <r>
      <rPr>
        <b/>
        <u/>
        <sz val="12"/>
        <color rgb="FF000000"/>
        <rFont val="Calibri"/>
        <family val="2"/>
        <scheme val="minor"/>
      </rPr>
      <t>do not</t>
    </r>
    <r>
      <rPr>
        <b/>
        <sz val="12"/>
        <color rgb="FF000000"/>
        <rFont val="Calibri"/>
        <family val="2"/>
        <scheme val="minor"/>
      </rPr>
      <t xml:space="preserve"> modify the content of cells containing "N/A".
When you have filled out all questions, upload this impact as a supporting document to your completed final report on the portal.</t>
    </r>
  </si>
  <si>
    <t>Enter your name or your group or organization's name:</t>
  </si>
  <si>
    <t>Select the component through which you were funded for this grant:</t>
  </si>
  <si>
    <t>To use the dropdown, select the cell you want to fill, then click on the arrow button to the right of the cell.</t>
  </si>
  <si>
    <t>Enter your ten-digit file number (for example: 7012230001):</t>
  </si>
  <si>
    <t>Contents</t>
  </si>
  <si>
    <t>Section 1: Project Outcomes</t>
  </si>
  <si>
    <t>Question 1a</t>
  </si>
  <si>
    <t>Question 1b</t>
  </si>
  <si>
    <t>Question 1c</t>
  </si>
  <si>
    <t>Question 1d</t>
  </si>
  <si>
    <t>Question 1e</t>
  </si>
  <si>
    <t>Section 2: Impacts of the Grant</t>
  </si>
  <si>
    <t>Question 2a</t>
  </si>
  <si>
    <t>Question 2b (for recipients of Seed and Cultivate grants only)</t>
  </si>
  <si>
    <t>Question 2c (for recipients of Seed and Cultivate grants only)</t>
  </si>
  <si>
    <t>Section 3: Impacts on Strategic Groups and Communities</t>
  </si>
  <si>
    <t>Question 3a</t>
  </si>
  <si>
    <t>Question 3b</t>
  </si>
  <si>
    <t>Question #</t>
  </si>
  <si>
    <t>1a</t>
  </si>
  <si>
    <t>Select the options that best describe the outcomes of your project</t>
  </si>
  <si>
    <t>Please ensure that you have selected the component through which you were funded in the Introduction tab</t>
  </si>
  <si>
    <t>Please only fill in the section relevant to your grant component</t>
  </si>
  <si>
    <r>
      <rPr>
        <b/>
        <u/>
        <sz val="12"/>
        <color theme="1"/>
        <rFont val="Calibri"/>
        <family val="2"/>
        <scheme val="minor"/>
      </rPr>
      <t>Do not</t>
    </r>
    <r>
      <rPr>
        <sz val="12"/>
        <color theme="1"/>
        <rFont val="Calibri"/>
        <family val="2"/>
        <scheme val="minor"/>
      </rPr>
      <t xml:space="preserve"> modify the cells containing "N/A"</t>
    </r>
  </si>
  <si>
    <t>Seed</t>
  </si>
  <si>
    <r>
      <t xml:space="preserve">Created, developed, or tested an </t>
    </r>
    <r>
      <rPr>
        <b/>
        <sz val="12"/>
        <color rgb="FF000000"/>
        <rFont val="Calibri"/>
        <family val="2"/>
        <scheme val="minor"/>
      </rPr>
      <t>innovative adaptation</t>
    </r>
    <r>
      <rPr>
        <sz val="12"/>
        <color rgb="FF000000"/>
        <rFont val="Calibri"/>
        <family val="2"/>
        <scheme val="minor"/>
      </rPr>
      <t xml:space="preserve"> to an existing operating model</t>
    </r>
  </si>
  <si>
    <r>
      <t xml:space="preserve">Created, developed, or tested a </t>
    </r>
    <r>
      <rPr>
        <b/>
        <sz val="12"/>
        <color rgb="FF000000"/>
        <rFont val="Calibri"/>
        <family val="2"/>
        <scheme val="minor"/>
      </rPr>
      <t>new operating model(s)</t>
    </r>
  </si>
  <si>
    <t>Created new formal or informal collaborations, partnerships, or networks</t>
  </si>
  <si>
    <t>Strengthened existing formal and informal collaborations or networks</t>
  </si>
  <si>
    <r>
      <t xml:space="preserve">Other (please describe) </t>
    </r>
    <r>
      <rPr>
        <sz val="12"/>
        <color theme="4"/>
        <rFont val="Calibri"/>
        <family val="2"/>
        <scheme val="minor"/>
      </rPr>
      <t>[Maximum 15 words]</t>
    </r>
    <r>
      <rPr>
        <sz val="12"/>
        <color theme="1"/>
        <rFont val="Calibri"/>
        <family val="2"/>
        <scheme val="minor"/>
      </rPr>
      <t>:</t>
    </r>
  </si>
  <si>
    <t>Cultivate, Digital Greenhouse</t>
  </si>
  <si>
    <r>
      <rPr>
        <sz val="12"/>
        <color rgb="FF000000"/>
        <rFont val="Calibri"/>
        <family val="2"/>
        <scheme val="minor"/>
      </rPr>
      <t xml:space="preserve">Developed and implemented </t>
    </r>
    <r>
      <rPr>
        <b/>
        <sz val="12"/>
        <color rgb="FF000000"/>
        <rFont val="Calibri"/>
        <family val="2"/>
        <scheme val="minor"/>
      </rPr>
      <t>best practices</t>
    </r>
    <r>
      <rPr>
        <sz val="12"/>
        <color rgb="FF000000"/>
        <rFont val="Calibri"/>
        <family val="2"/>
        <scheme val="minor"/>
      </rPr>
      <t xml:space="preserve"> that contribute to new and innovative ways of working</t>
    </r>
  </si>
  <si>
    <r>
      <rPr>
        <sz val="12"/>
        <color rgb="FF000000"/>
        <rFont val="Calibri"/>
        <family val="2"/>
        <scheme val="minor"/>
      </rPr>
      <t>Developed and implemented</t>
    </r>
    <r>
      <rPr>
        <b/>
        <sz val="12"/>
        <color rgb="FF000000"/>
        <rFont val="Calibri"/>
        <family val="2"/>
        <scheme val="minor"/>
      </rPr>
      <t xml:space="preserve"> new policies</t>
    </r>
    <r>
      <rPr>
        <sz val="12"/>
        <color rgb="FF000000"/>
        <rFont val="Calibri"/>
        <family val="2"/>
        <scheme val="minor"/>
      </rPr>
      <t xml:space="preserve"> that contribute to new and innovative ways of working</t>
    </r>
  </si>
  <si>
    <t>Obtained additional investment that contributes to new and innovative ways of working</t>
  </si>
  <si>
    <t>Created a new business model</t>
  </si>
  <si>
    <t>Created a new innovative strategy</t>
  </si>
  <si>
    <t>Created a new digital transformation strategy</t>
  </si>
  <si>
    <t>Implemented policies, measures, initiatives or approaches to reduce the carbon footprint and mitigate the effects of climate change</t>
  </si>
  <si>
    <t>Digital Generator (Stream 1)</t>
  </si>
  <si>
    <t>N/A</t>
  </si>
  <si>
    <t>Assessed the digital readiness of my group or organization</t>
  </si>
  <si>
    <t>Identified digital gaps and opportunities through assessments</t>
  </si>
  <si>
    <t>Created a plan for leveraging digital opportunities</t>
  </si>
  <si>
    <t>Created a plan for increasing the digital public accessibility of my group or organization and our work</t>
  </si>
  <si>
    <t>Increased our staff's digital skills</t>
  </si>
  <si>
    <t>Researched or planned for the creation and governance of shared digital resources</t>
  </si>
  <si>
    <t>Digital Generator (Stream 2)</t>
  </si>
  <si>
    <t>Implemented the recommendations of a digital assessment, audit, or plan</t>
  </si>
  <si>
    <t>Implemented or developed shared digital resources that benefit more than one group or organization</t>
  </si>
  <si>
    <t>1b</t>
  </si>
  <si>
    <r>
      <t>Please elaborate on your project outcomes as identified above.</t>
    </r>
    <r>
      <rPr>
        <sz val="14"/>
        <color rgb="FF0070C0"/>
        <rFont val="Calibri"/>
        <family val="2"/>
        <scheme val="minor"/>
      </rPr>
      <t xml:space="preserve"> (Approximately 250 words)</t>
    </r>
  </si>
  <si>
    <t>1c</t>
  </si>
  <si>
    <r>
      <t xml:space="preserve">Please elaborate on the impacts of the collaborations and networks identified above. </t>
    </r>
    <r>
      <rPr>
        <b/>
        <sz val="14"/>
        <color theme="1"/>
        <rFont val="Calibri"/>
        <family val="2"/>
        <scheme val="minor"/>
      </rPr>
      <t>These can include partnership impacts, sectoral impacts, societal and/or economic impacts</t>
    </r>
    <r>
      <rPr>
        <sz val="14"/>
        <color theme="1"/>
        <rFont val="Calibri"/>
        <family val="2"/>
        <scheme val="minor"/>
      </rPr>
      <t>.</t>
    </r>
    <r>
      <rPr>
        <sz val="14"/>
        <color rgb="FF0070C0"/>
        <rFont val="Calibri"/>
        <family val="2"/>
        <scheme val="minor"/>
      </rPr>
      <t xml:space="preserve"> (Approximately 250 words)</t>
    </r>
  </si>
  <si>
    <t>1d</t>
  </si>
  <si>
    <t>Do you have any links to share related to the outcomes of your project? Please paste the links below (optional).</t>
  </si>
  <si>
    <t>1e</t>
  </si>
  <si>
    <r>
      <t xml:space="preserve">Do you consent to share </t>
    </r>
    <r>
      <rPr>
        <b/>
        <sz val="14"/>
        <color theme="1"/>
        <rFont val="Calibri"/>
        <family val="2"/>
        <scheme val="minor"/>
      </rPr>
      <t>the outcomes</t>
    </r>
    <r>
      <rPr>
        <sz val="14"/>
        <color theme="1"/>
        <rFont val="Calibri"/>
        <family val="2"/>
        <scheme val="minor"/>
      </rPr>
      <t xml:space="preserve"> of your project with the Canada Council for the Arts to use in promoting the outcomes of this program?</t>
    </r>
  </si>
  <si>
    <t>Please enter an "x" in the relevant field</t>
  </si>
  <si>
    <t>Yes, I consent for the Canada Council for the Arts to share the information shared in this section in order to promote the outcomes of the Strategic Innovation Fund.</t>
  </si>
  <si>
    <t>No, I do not consent  for the Canada Council for the Arts to share the information shared in this section in order to promote the outcomes of the Strategic Innovation Fund.</t>
  </si>
  <si>
    <t>2a</t>
  </si>
  <si>
    <t xml:space="preserve"> To what extent do you agree with the following statements?</t>
  </si>
  <si>
    <t>Select from dropdown</t>
  </si>
  <si>
    <t>Impacts</t>
  </si>
  <si>
    <t xml:space="preserve">This grant helped me or my organization share knowledge </t>
  </si>
  <si>
    <t>This grant helped me or my organization begin to explore strategies to transform the arts sector</t>
  </si>
  <si>
    <t>This grant helped me or my organization improve data collection and analysis</t>
  </si>
  <si>
    <t>This grant helped me or my organization explore new and innovative ways of working</t>
  </si>
  <si>
    <t>This grant helped me or my organization begin to develop our capacity for innovation</t>
  </si>
  <si>
    <t>This grant helped me or my organization explore increasing accessibility and removing barriers</t>
  </si>
  <si>
    <t>This grant helped me or my organization explore new partnerships and networks</t>
  </si>
  <si>
    <r>
      <t xml:space="preserve">Other impacts (please describe) </t>
    </r>
    <r>
      <rPr>
        <sz val="12"/>
        <color theme="4"/>
        <rFont val="Calibri"/>
        <family val="2"/>
        <scheme val="minor"/>
      </rPr>
      <t>[Maximum 15 words]</t>
    </r>
    <r>
      <rPr>
        <sz val="12"/>
        <color theme="1"/>
        <rFont val="Calibri"/>
        <family val="2"/>
        <scheme val="minor"/>
      </rPr>
      <t>:</t>
    </r>
  </si>
  <si>
    <t>Cultivate</t>
  </si>
  <si>
    <t>This grant helped me or my organization implement or test strategies to transform the arts sector</t>
  </si>
  <si>
    <t>This grant helped me or my organization implement, test, or pilot new and innovative ways of working</t>
  </si>
  <si>
    <t>This grant helped me or my organization develop greater capacity for innovation</t>
  </si>
  <si>
    <t>This grant helped me or my organization to test or implement measures to increase accessibility and remove barriers</t>
  </si>
  <si>
    <t>This grant helped me or my organization build new partnerships and networks</t>
  </si>
  <si>
    <t>Digital Greenhouse</t>
  </si>
  <si>
    <t xml:space="preserve">This grant helped me or my organization strategize for the future  </t>
  </si>
  <si>
    <t>This grant helped me or my organization shift perspectives around technology</t>
  </si>
  <si>
    <t xml:space="preserve">This grant helped me or my organization enhance the visibility and discoverability of Canadian arts and culture </t>
  </si>
  <si>
    <t>This grant helped build digital capacity and access for arts groups or organizations that serve Indigenous, Northern or historically underserved and marginalized communities</t>
  </si>
  <si>
    <t xml:space="preserve">This grant helped me or my organization increase sectoral digital literacy, skills, and capacity </t>
  </si>
  <si>
    <t>This grant helped me or my organization adopt new and innovative ways of working</t>
  </si>
  <si>
    <t>Digital Generator Stream 1 &amp; 2</t>
  </si>
  <si>
    <t xml:space="preserve">This grant helped me or my organization reach new audiences and markets </t>
  </si>
  <si>
    <t>This grant helped me or my organization engage the public digitally</t>
  </si>
  <si>
    <t>This grant helped me or my organization increase or diversify revenues</t>
  </si>
  <si>
    <t>This grant helped me or my organization increase internal efficiency</t>
  </si>
  <si>
    <t>This grant helped me or my organization increase the accessibility of my organization's digital content</t>
  </si>
  <si>
    <t xml:space="preserve">This grant helped me or my organization increase internal digital skills, knowledge and innovation capacity </t>
  </si>
  <si>
    <t xml:space="preserve">This grant helped my organization integrate digital strategies into our operational framework </t>
  </si>
  <si>
    <t>This grant helped build digital capacity and access for arts groups or organizations that serve Indigenous, Northern, or historically underserved and marginalized communities</t>
  </si>
  <si>
    <t>2b</t>
  </si>
  <si>
    <r>
      <rPr>
        <b/>
        <sz val="14"/>
        <color rgb="FF000000"/>
        <rFont val="Calibri"/>
        <family val="2"/>
        <scheme val="minor"/>
      </rPr>
      <t>If your project was funded by the Seed or Cultivate components</t>
    </r>
    <r>
      <rPr>
        <sz val="14"/>
        <color rgb="FF000000"/>
        <rFont val="Calibri"/>
        <family val="2"/>
        <scheme val="minor"/>
      </rPr>
      <t>, please indicate which key strategic area(s) of the fund your project addressed. 
Please select a maximum of 3.</t>
    </r>
  </si>
  <si>
    <t>Key Strategic Area</t>
  </si>
  <si>
    <t>Strengthening the resilience and sustainability of the arts sector, including new business and revenue models</t>
  </si>
  <si>
    <t>Advancing social justice, equity, diversity, and inclusion in the arts</t>
  </si>
  <si>
    <t>Increasing the accessibility of arts and culture for people who are Deaf or have disabilities</t>
  </si>
  <si>
    <t>Decolonizing the arts sector</t>
  </si>
  <si>
    <t xml:space="preserve">Creating a greener arts sector </t>
  </si>
  <si>
    <t>Stimulating the digital transformation of the arts sector</t>
  </si>
  <si>
    <t>Improving the health, wellbeing, and financial security of artists and arts professionals</t>
  </si>
  <si>
    <t>Building networks and partnerships to strengthen the arts ecosystem and the role of arts in society</t>
  </si>
  <si>
    <t>Amplifying the benefit of the arts for thriving communities.</t>
  </si>
  <si>
    <t>2c</t>
  </si>
  <si>
    <r>
      <rPr>
        <sz val="14"/>
        <color rgb="FF000000"/>
        <rFont val="Calibri"/>
        <family val="2"/>
        <scheme val="minor"/>
      </rPr>
      <t xml:space="preserve">Please describe the impacts of your project related to the strategic areas you selected above.
</t>
    </r>
    <r>
      <rPr>
        <sz val="14"/>
        <color rgb="FF0070C0"/>
        <rFont val="Calibri"/>
        <family val="2"/>
        <scheme val="minor"/>
      </rPr>
      <t>(Approximately 250 words)</t>
    </r>
  </si>
  <si>
    <t>3a</t>
  </si>
  <si>
    <t>Please indicate if your project had an impact on any of the following groups or communities.</t>
  </si>
  <si>
    <t>Please select from dropdown menu</t>
  </si>
  <si>
    <r>
      <t xml:space="preserve">Communities in The North of Canada
</t>
    </r>
    <r>
      <rPr>
        <i/>
        <sz val="12"/>
        <color theme="1"/>
        <rFont val="Calibri"/>
        <family val="2"/>
        <scheme val="minor"/>
      </rPr>
      <t>The Yukon, Northwest Territories, as well as Inuit Nunangat which includes the Inuvialuit Settlement Region (northern Northwest Territories), Nunavut, Nunavik (northern Quebec) and Nunatsiavut (northern Labrador).</t>
    </r>
  </si>
  <si>
    <t>First Nations, Inuit or Métis communities</t>
  </si>
  <si>
    <t>Black communities</t>
  </si>
  <si>
    <r>
      <t xml:space="preserve">Racialized (Culturally diverse) communities
</t>
    </r>
    <r>
      <rPr>
        <i/>
        <sz val="12"/>
        <color theme="1"/>
        <rFont val="Calibri"/>
        <family val="2"/>
        <scheme val="minor"/>
      </rPr>
      <t>Refers to people of African, Asian, Latin American, West or Central Asian, Pacific Islander, or mixed heritage that includes one or more of these groups who have been historically disadvantaged as a group and may experience discrimination based on colour, culture and race.</t>
    </r>
  </si>
  <si>
    <r>
      <t xml:space="preserve">Deaf communities
</t>
    </r>
    <r>
      <rPr>
        <i/>
        <sz val="12"/>
        <color theme="1"/>
        <rFont val="Calibri"/>
        <family val="2"/>
        <scheme val="minor"/>
      </rPr>
      <t>Refers to people with hearing loss, or who are hard-of-hearing, oral-deaf, deaf-blind and late-deafened, many of whom identify as culturally Deaf—sharing distinct sign languages, traditions, histories, and values.</t>
    </r>
  </si>
  <si>
    <r>
      <t xml:space="preserve">Disability communities
</t>
    </r>
    <r>
      <rPr>
        <i/>
        <sz val="12"/>
        <color theme="1"/>
        <rFont val="Calibri"/>
        <family val="2"/>
        <scheme val="minor"/>
      </rPr>
      <t>Refers to people with physical or intellectual disabilities, mental or chronic illness, or neurodivergence who experience discrimination and disadvantage. Disabilities can be long-term, temporary or fluctuating.</t>
    </r>
  </si>
  <si>
    <r>
      <t xml:space="preserve">Anglophone official language minority communities
</t>
    </r>
    <r>
      <rPr>
        <i/>
        <sz val="12"/>
        <color theme="1"/>
        <rFont val="Calibri"/>
        <family val="2"/>
        <scheme val="minor"/>
      </rPr>
      <t>Refers to English speakers in Quebec.</t>
    </r>
  </si>
  <si>
    <r>
      <t xml:space="preserve">Francophone official language minority communities
</t>
    </r>
    <r>
      <rPr>
        <i/>
        <sz val="12"/>
        <color theme="1"/>
        <rFont val="Calibri"/>
        <family val="2"/>
        <scheme val="minor"/>
      </rPr>
      <t>Refers to French speakers outside of Quebec.</t>
    </r>
  </si>
  <si>
    <r>
      <t xml:space="preserve">2SLGBTQI+ communities
</t>
    </r>
    <r>
      <rPr>
        <i/>
        <sz val="12"/>
        <color theme="1"/>
        <rFont val="Calibri"/>
        <family val="2"/>
        <scheme val="minor"/>
      </rPr>
      <t>Refers to Two-Spirit, lesbian, gay, bisexual, transgender, queer, intersex and additional sexually and gender-diverse people.</t>
    </r>
  </si>
  <si>
    <r>
      <t xml:space="preserve">Gender-diverse communities
</t>
    </r>
    <r>
      <rPr>
        <i/>
        <sz val="12"/>
        <color theme="1"/>
        <rFont val="Calibri"/>
        <family val="2"/>
        <scheme val="minor"/>
      </rPr>
      <t>Refers to transgender, non-binary, Two-Spirit, genderqueer, agender and additionally gender-diverse people.</t>
    </r>
  </si>
  <si>
    <r>
      <t xml:space="preserve">Youth 
</t>
    </r>
    <r>
      <rPr>
        <i/>
        <sz val="12"/>
        <color theme="1"/>
        <rFont val="Calibri"/>
        <family val="2"/>
        <scheme val="minor"/>
      </rPr>
      <t>Refers to people under 35 years of age</t>
    </r>
  </si>
  <si>
    <t>3b</t>
  </si>
  <si>
    <r>
      <t xml:space="preserve">Please describe how your project impacted each of the groups or communities you selected above. </t>
    </r>
    <r>
      <rPr>
        <sz val="14"/>
        <color rgb="FF0070C0"/>
        <rFont val="Calibri"/>
        <family val="2"/>
        <scheme val="minor"/>
      </rPr>
      <t>(Approximately 250 words)</t>
    </r>
  </si>
  <si>
    <t>File Name</t>
  </si>
  <si>
    <t>Enter your ten-digit file number:</t>
  </si>
  <si>
    <t>Short-term Outcomes for the Arts Sectors</t>
  </si>
  <si>
    <t>Performance Indicators/ Measures/ Data Sources</t>
  </si>
  <si>
    <t>Data sources (My notes)</t>
  </si>
  <si>
    <t>Analysis (My Notes)</t>
  </si>
  <si>
    <t>My notes/questions</t>
  </si>
  <si>
    <t>Seed Application Form</t>
  </si>
  <si>
    <t>Cultivate Application Form</t>
  </si>
  <si>
    <t>Digital Generator Stream 1 Application Form</t>
  </si>
  <si>
    <t>Digital Generator Stream 2 Application Form</t>
  </si>
  <si>
    <t>Digital Greenhouse Application Form Outcome 2)</t>
  </si>
  <si>
    <t>Grow (Expression of Interest)</t>
  </si>
  <si>
    <r>
      <rPr>
        <b/>
        <sz val="12"/>
        <color rgb="FF000000"/>
        <rFont val="Calibri"/>
        <family val="2"/>
        <scheme val="minor"/>
      </rPr>
      <t xml:space="preserve">Outcome 1: </t>
    </r>
    <r>
      <rPr>
        <sz val="12"/>
        <color rgb="FF000000"/>
        <rFont val="Calibri"/>
        <family val="2"/>
        <scheme val="minor"/>
      </rPr>
      <t xml:space="preserve">A diversity of individuals, groups, and organizations </t>
    </r>
    <r>
      <rPr>
        <b/>
        <sz val="12"/>
        <color rgb="FF000000"/>
        <rFont val="Calibri"/>
        <family val="2"/>
        <scheme val="minor"/>
      </rPr>
      <t xml:space="preserve">have resources and opportunities </t>
    </r>
    <r>
      <rPr>
        <sz val="12"/>
        <color rgb="FF000000"/>
        <rFont val="Calibri"/>
        <family val="2"/>
        <scheme val="minor"/>
      </rPr>
      <t>to develop new skills, knowledge, and innovation capacity.</t>
    </r>
  </si>
  <si>
    <t>1.1 Improved resources and opportunities for the development of the sector (ATS, Application content and Outcomes Report)</t>
  </si>
  <si>
    <t>ATS, Application form, Outcomes report</t>
  </si>
  <si>
    <t>1.1.1 Trends in the number and type of recipients</t>
  </si>
  <si>
    <t>ATS</t>
  </si>
  <si>
    <t># of applicants &amp; breakdown by individual/group/org</t>
  </si>
  <si>
    <t>1.1.2 Trends in the number and type of resources/opportunities accessed by the recipients</t>
  </si>
  <si>
    <t>Application form &amp; outcomes report</t>
  </si>
  <si>
    <t># of applicants selecting each activity type</t>
  </si>
  <si>
    <t>Priority given to application form: Opportunities accessed by recipient = activities listed by applicant in application form</t>
  </si>
  <si>
    <t>Count checked activities across Q 21 - 27</t>
  </si>
  <si>
    <t>(ATS Resources=funding, type of funding by component)</t>
  </si>
  <si>
    <t>(Application Form Opportunities=Activities, type of activities and Outcomes Report)</t>
  </si>
  <si>
    <t>1.2 Increased equity and diversity of recipients (including gender balance and diversity, and representativity from Indigenous, the Black and racialized communities, the Deaf and disability, and official language minority communities, LGBTQ2, youth, and in all provinces/territories and the North) who have access to resources and opportunities (ATS, Application content and Outcomes Report)</t>
  </si>
  <si>
    <t>Applicant voluntary self-id</t>
  </si>
  <si>
    <t>We have data for some groups. Need to figure out where to get data for others</t>
  </si>
  <si>
    <t>1.2.1 Trends in funding to and success rates of applications from diverse artists, arts groups and organizations</t>
  </si>
  <si>
    <t>Voluntary self-ID cross tabulated with applicant type and success rates</t>
  </si>
  <si>
    <t>1.2.2 Trends in the number and type of artists, arts groups and organizations</t>
  </si>
  <si>
    <t>Applicant type cross-tabulated with success rate</t>
  </si>
  <si>
    <t>Do we mean overall?</t>
  </si>
  <si>
    <t>1.2.3 Trends in the number of distinct communities across Canada</t>
  </si>
  <si>
    <t>Count of the unique cities/towns/areas applicants entered</t>
  </si>
  <si>
    <t xml:space="preserve">1.2.4 Trends the number and type of development opportunities </t>
  </si>
  <si>
    <t>What do we mean by development opportunities?</t>
  </si>
  <si>
    <r>
      <rPr>
        <b/>
        <sz val="12"/>
        <color rgb="FF000000"/>
        <rFont val="Calibri"/>
        <family val="2"/>
        <scheme val="minor"/>
      </rPr>
      <t xml:space="preserve">Outcome 2: </t>
    </r>
    <r>
      <rPr>
        <sz val="12"/>
        <color rgb="FF000000"/>
        <rFont val="Calibri"/>
        <family val="2"/>
        <scheme val="minor"/>
      </rPr>
      <t xml:space="preserve">A diversity of individuals, groups, and organizations </t>
    </r>
    <r>
      <rPr>
        <b/>
        <sz val="12"/>
        <color rgb="FF000000"/>
        <rFont val="Calibri"/>
        <family val="2"/>
        <scheme val="minor"/>
      </rPr>
      <t>adapt</t>
    </r>
    <r>
      <rPr>
        <sz val="12"/>
        <color rgb="FF000000"/>
        <rFont val="Calibri"/>
        <family val="2"/>
        <scheme val="minor"/>
      </rPr>
      <t xml:space="preserve"> to new and innovative ways of working.  </t>
    </r>
  </si>
  <si>
    <t>2.1 Approaches and strategies to create/develop/test and try new ways of working within management practices and operating  models are developed and implemented</t>
  </si>
  <si>
    <t>Application form &amp; Outcomes Report</t>
  </si>
  <si>
    <t>Seed- exploring, preparing to innovate, building innovation capacity.</t>
  </si>
  <si>
    <t>2.1.1 Trends in the number and type of new operating models or innovative adaptations (Application content and Outcomes Report)</t>
  </si>
  <si>
    <t>Project description in application form, "most innovative aspect" question on outcomes report (?)</t>
  </si>
  <si>
    <t>How are we gathering data on whether a project led to a new operating model or innovative adaptation? There's no clear question to me asking that</t>
  </si>
  <si>
    <t>All applications that have at least one check in Q23</t>
  </si>
  <si>
    <t>2.2 New or strengthened formal and informal collaborations and networks are developed (Application content and Outcomes Report)</t>
  </si>
  <si>
    <t>2.2.1 Breadth of collaborative and networking opportunities</t>
  </si>
  <si>
    <t>Application form</t>
  </si>
  <si>
    <t>Unsure</t>
  </si>
  <si>
    <t>2.2.2 Breadth of partners</t>
  </si>
  <si>
    <t>Count of unique partner types listed in form</t>
  </si>
  <si>
    <t>2.2.3 Breadth of beneficiaries</t>
  </si>
  <si>
    <t>Count of unique beneficiary types listed in form</t>
  </si>
  <si>
    <t>2.2.4 Highlights of partnership, sectoral, societal and/or economic benefits of the collaborations and networks undertaken</t>
  </si>
  <si>
    <t>Outcomes Report</t>
  </si>
  <si>
    <t>Qualitative analysis of extent of benefits &amp; innovation questions in outcomes report</t>
  </si>
  <si>
    <t>*Resources and opportunities for adaptation are reported under Performance Indicators 1.1 and 1.2 above.</t>
  </si>
  <si>
    <r>
      <rPr>
        <b/>
        <sz val="12"/>
        <color rgb="FF000000"/>
        <rFont val="Calibri"/>
        <family val="2"/>
        <scheme val="minor"/>
      </rPr>
      <t xml:space="preserve">Outcome 3: </t>
    </r>
    <r>
      <rPr>
        <sz val="12"/>
        <color rgb="FF000000"/>
        <rFont val="Calibri"/>
        <family val="2"/>
        <scheme val="minor"/>
      </rPr>
      <t>A diversity of individuals, groups, and organizations</t>
    </r>
    <r>
      <rPr>
        <b/>
        <sz val="12"/>
        <color rgb="FF000000"/>
        <rFont val="Calibri"/>
        <family val="2"/>
        <scheme val="minor"/>
      </rPr>
      <t xml:space="preserve"> leverage </t>
    </r>
    <r>
      <rPr>
        <sz val="12"/>
        <color rgb="FF000000"/>
        <rFont val="Calibri"/>
        <family val="2"/>
        <scheme val="minor"/>
      </rPr>
      <t>strategic thinking and technology</t>
    </r>
    <r>
      <rPr>
        <b/>
        <sz val="12"/>
        <color rgb="FF000000"/>
        <rFont val="Calibri"/>
        <family val="2"/>
        <scheme val="minor"/>
      </rPr>
      <t xml:space="preserve"> </t>
    </r>
    <r>
      <rPr>
        <sz val="12"/>
        <color rgb="FF000000"/>
        <rFont val="Calibri"/>
        <family val="2"/>
        <scheme val="minor"/>
      </rPr>
      <t>to develop</t>
    </r>
    <r>
      <rPr>
        <b/>
        <sz val="12"/>
        <color rgb="FF000000"/>
        <rFont val="Calibri"/>
        <family val="2"/>
        <scheme val="minor"/>
      </rPr>
      <t xml:space="preserve"> </t>
    </r>
    <r>
      <rPr>
        <sz val="12"/>
        <color rgb="FF000000"/>
        <rFont val="Calibri"/>
        <family val="2"/>
        <scheme val="minor"/>
      </rPr>
      <t>new and innovative ways of working.  </t>
    </r>
  </si>
  <si>
    <t>3.1 Improved access to best practices, policies and additional investment to support strategic thinking and technology that contribute to the development and implementation of new and innovative ways of working</t>
  </si>
  <si>
    <t>Cultivate- implementing and testing innovation initiatives. Grow- scale up funding, contribution agreement not a grant, reporting would not come through the portal, but still helpful to put together questions (2 projects funded Comox, NITV, interim and final reporting requirements were built into agreement, would need to review what is included- Dennis to share agreements and application forms).                                                                    Digital greenhouse- supports innovation through digital (to address larger issues like Cultivate). Activities are not currently eligible in Cultivate.</t>
  </si>
  <si>
    <t>3.1.1 Trends in the number and type of best practices, policies and additional investment (Application content and Outcomes Report)</t>
  </si>
  <si>
    <t>Unsure how we are collecting/can collect this data.
Need some documentation of best practice/additional investment/policies</t>
  </si>
  <si>
    <t>3.1.2 Trends in the number and type of new business models, innovative and digital transformation strategies including collaborations and partnerships (Application content and Outcomes Report)</t>
  </si>
  <si>
    <t>Activities selected that relate to these items?</t>
  </si>
  <si>
    <t xml:space="preserve">3.1.3 Highlights of the benefits of new business models, innovative and digital transformation strategies for recipients and the arts sector as whole (Outcomes Reports)      </t>
  </si>
  <si>
    <t>3.2 Mitigation efforts are undertaken to minimize the effects of climate change in the context of recipients' activities</t>
  </si>
  <si>
    <t>Application form &amp; final report</t>
  </si>
  <si>
    <t>3.2.1 Highlights of key policies, measures, initiatives, and approaches undertaken by recipients to reduce the carbon footprint and mitigate the effects of climate change</t>
  </si>
  <si>
    <t>Can include as an option in project activities completed. Then ask within qualitative question about key achievements</t>
  </si>
  <si>
    <t>3.3 New or strengthened formal and informal collaborations and networks are developed (Application content and Outcomes Report)</t>
  </si>
  <si>
    <t>3.3.1 Breadth of collaborative and networking opportunities</t>
  </si>
  <si>
    <t>Qualitative analysis of extent of diversity/repetition</t>
  </si>
  <si>
    <t>3.3.2 Breadth of partners</t>
  </si>
  <si>
    <t>Count of different partners mentioned</t>
  </si>
  <si>
    <t>How to distinguish between this one and 2.2.2?</t>
  </si>
  <si>
    <t>3.3.3 Breadth of beneficiaries</t>
  </si>
  <si>
    <t xml:space="preserve">3.3.4 Highlights of partnership, sectoral, societal and/or economic benefits of the collaborations and networks undertaken </t>
  </si>
  <si>
    <t>Review all these indicators in distinction from 2</t>
  </si>
  <si>
    <r>
      <rPr>
        <b/>
        <sz val="12"/>
        <rFont val="Calibri"/>
        <family val="2"/>
        <scheme val="minor"/>
      </rPr>
      <t xml:space="preserve">Outcome 4: </t>
    </r>
    <r>
      <rPr>
        <sz val="12"/>
        <rFont val="Calibri"/>
        <family val="2"/>
        <scheme val="minor"/>
      </rPr>
      <t>Building digital capacity of arts groups and organizations that serve Indigenous, Northern, official language minority, and historically underserved and marginalized communities is supported.</t>
    </r>
  </si>
  <si>
    <t>4.1 Improved resources and opportunities to build digital capacity of arts groups and organizations serving Indigenous, Northern, official language minority, and historically underserved and marginalized communities.</t>
  </si>
  <si>
    <t>Digital generator- supports digital capacity building. Digital activities are not currently eligible in Seed.</t>
  </si>
  <si>
    <t>4.1.1 Trends in the number and type of recipients</t>
  </si>
  <si>
    <t>Take flag from ATS regarding DPGs and match with these indicators</t>
  </si>
  <si>
    <t>4.1.2 Trends in the number and type of resources/opportunities accessed by the recipients</t>
  </si>
  <si>
    <t>4.2 New or strengthened formal and informal collaborations and networks are developed in all parts of the country including the North</t>
  </si>
  <si>
    <t>4.2.1 Breadth of collaborative and networking opportunities</t>
  </si>
  <si>
    <t>4.2.2 Breadth of partners</t>
  </si>
  <si>
    <t>4.2.3 Breadth of beneficiaries</t>
  </si>
  <si>
    <t>4.2.4 Highlights of partnership, sectoral, societal and/or economic benefits of the collaborations and networks undertaken (Outcomes Reports)</t>
  </si>
  <si>
    <t xml:space="preserve">Diversity &amp; inclusion of beneficiaries question </t>
  </si>
  <si>
    <t>4.3. Improved access to best practices, policies and procedures that recognize, respect and protect the intellectual property and traditional knowledge of Indigenous people</t>
  </si>
  <si>
    <t>4.3.1 Highlights of key initiatives undertaken by the recipients to recognize, respect and protect the intellectual property and additional knowledge of Indigenous people.</t>
  </si>
  <si>
    <t>Specific question asks this in application form</t>
  </si>
  <si>
    <t>Also ask question in outcomes reports</t>
  </si>
  <si>
    <t>Strongly Disagree</t>
  </si>
  <si>
    <t>Disagree</t>
  </si>
  <si>
    <t>Yes</t>
  </si>
  <si>
    <t>Neither Agree nor Disagree</t>
  </si>
  <si>
    <t>No</t>
  </si>
  <si>
    <t>Digital Generator Stream 1</t>
  </si>
  <si>
    <t>Agree</t>
  </si>
  <si>
    <t>I don't have enough information to know if they were impacted</t>
  </si>
  <si>
    <t>Digital Generator Stream 2</t>
  </si>
  <si>
    <t>Strongly Agree</t>
  </si>
  <si>
    <t>Don't know</t>
  </si>
  <si>
    <t>First Nations, Inuit or Métis peoples</t>
  </si>
  <si>
    <t>Women</t>
  </si>
  <si>
    <r>
      <t xml:space="preserve">Communities in the North of Canada
</t>
    </r>
    <r>
      <rPr>
        <i/>
        <sz val="12"/>
        <color theme="1"/>
        <rFont val="Calibri"/>
        <family val="2"/>
        <scheme val="minor"/>
      </rPr>
      <t>The Yukon, Northwest Territories, as well as Inuit Nunangat which includes the Inuvialuit Settlement Region (northern Northwest Territories), Nunavut, Nunavik (northern Quebec) and Nunatsiavut (northern Labrador).</t>
    </r>
  </si>
  <si>
    <r>
      <t xml:space="preserve">Racialized (culturally diverse) communities
</t>
    </r>
    <r>
      <rPr>
        <i/>
        <sz val="12"/>
        <color theme="1"/>
        <rFont val="Calibri"/>
        <family val="2"/>
        <scheme val="minor"/>
      </rPr>
      <t>Refers to people of African, Asian, Latin American, West or Central Asian, Pacific Islander, or mixed heritage that includes one or more of these groups who have been historically disadvantaged as a group and may experience discrimination based on colour, culture and race.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</si>
</sst>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2"/>
      <color rgb="FF000000"/>
      <name val="Calibri"/>
      <family val="2"/>
      <scheme val="minor"/>
    </font>
    <font>
      <b/>
      <sz val="12"/>
      <color rgb="FF000000"/>
      <name val="Calibri"/>
      <family val="2"/>
      <scheme val="minor"/>
    </font>
    <font>
      <i/>
      <sz val="12"/>
      <color rgb="FF000000"/>
      <name val="Calibri"/>
      <family val="2"/>
      <scheme val="minor"/>
    </font>
    <font>
      <sz val="12"/>
      <name val="Calibri"/>
      <family val="2"/>
      <scheme val="minor"/>
    </font>
    <font>
      <i/>
      <sz val="12"/>
      <name val="Calibri"/>
      <family val="2"/>
      <scheme val="minor"/>
    </font>
    <font>
      <b/>
      <sz val="12"/>
      <color theme="1"/>
      <name val="Calibri"/>
      <family val="2"/>
      <scheme val="minor"/>
    </font>
    <font>
      <sz val="12"/>
      <color theme="1"/>
      <name val="Calibri"/>
      <family val="2"/>
      <scheme val="minor"/>
    </font>
    <font>
      <b/>
      <sz val="12"/>
      <name val="Calibri"/>
      <family val="2"/>
      <scheme val="minor"/>
    </font>
    <font>
      <b/>
      <sz val="14"/>
      <color theme="1"/>
      <name val="Calibri"/>
      <family val="2"/>
      <scheme val="minor"/>
    </font>
    <font>
      <u/>
      <sz val="12"/>
      <color theme="1"/>
      <name val="Calibri"/>
      <family val="2"/>
      <scheme val="minor"/>
    </font>
    <font>
      <i/>
      <sz val="12"/>
      <color theme="1"/>
      <name val="Calibri"/>
      <family val="2"/>
      <scheme val="minor"/>
    </font>
    <font>
      <u/>
      <sz val="14"/>
      <color theme="1"/>
      <name val="Calibri"/>
      <family val="2"/>
      <scheme val="minor"/>
    </font>
    <font>
      <sz val="14"/>
      <color theme="1"/>
      <name val="Calibri"/>
      <family val="2"/>
      <scheme val="minor"/>
    </font>
    <font>
      <b/>
      <u/>
      <sz val="14"/>
      <color theme="1"/>
      <name val="Calibri"/>
      <family val="2"/>
      <scheme val="minor"/>
    </font>
    <font>
      <sz val="12"/>
      <color theme="1"/>
      <name val="Calibri"/>
      <family val="2"/>
    </font>
    <font>
      <sz val="14"/>
      <name val="Arial"/>
      <family val="2"/>
    </font>
    <font>
      <b/>
      <sz val="15"/>
      <color theme="3"/>
      <name val="Calibri"/>
      <family val="2"/>
      <scheme val="minor"/>
    </font>
    <font>
      <b/>
      <sz val="24"/>
      <color theme="1"/>
      <name val="Calibri"/>
      <family val="2"/>
      <scheme val="minor"/>
    </font>
    <font>
      <sz val="12"/>
      <color theme="4"/>
      <name val="Calibri"/>
      <family val="2"/>
      <scheme val="minor"/>
    </font>
    <font>
      <sz val="14"/>
      <name val="Calibri"/>
      <family val="2"/>
      <scheme val="minor"/>
    </font>
    <font>
      <b/>
      <sz val="18"/>
      <color theme="3"/>
      <name val="Calibri"/>
      <family val="2"/>
      <scheme val="minor"/>
    </font>
    <font>
      <u/>
      <sz val="11"/>
      <color theme="10"/>
      <name val="Calibri"/>
      <family val="2"/>
      <scheme val="minor"/>
    </font>
    <font>
      <sz val="14"/>
      <color rgb="FF0070C0"/>
      <name val="Calibri"/>
      <family val="2"/>
      <scheme val="minor"/>
    </font>
    <font>
      <i/>
      <sz val="12"/>
      <color rgb="FF000000"/>
      <name val="Calibri"/>
      <family val="2"/>
    </font>
    <font>
      <sz val="14"/>
      <color rgb="FF000000"/>
      <name val="Calibri"/>
      <family val="2"/>
      <scheme val="minor"/>
    </font>
    <font>
      <b/>
      <sz val="14"/>
      <color rgb="FF000000"/>
      <name val="Calibri"/>
      <family val="2"/>
      <scheme val="minor"/>
    </font>
    <font>
      <b/>
      <sz val="16"/>
      <color theme="1"/>
      <name val="Calibri"/>
      <family val="2"/>
      <scheme val="minor"/>
    </font>
    <font>
      <b/>
      <u/>
      <sz val="12"/>
      <color theme="1"/>
      <name val="Calibri"/>
      <family val="2"/>
      <scheme val="minor"/>
    </font>
    <font>
      <b/>
      <u/>
      <sz val="12"/>
      <color rgb="FF000000"/>
      <name val="Calibri"/>
      <family val="2"/>
      <scheme val="minor"/>
    </font>
    <font>
      <sz val="12"/>
      <color rgb="FF000000"/>
      <name val="Calibri"/>
      <family val="2"/>
    </font>
    <font>
      <b/>
      <u/>
      <sz val="12"/>
      <color rgb="FF002060"/>
      <name val="Calibri"/>
      <family val="2"/>
      <scheme val="minor"/>
    </font>
    <font>
      <sz val="11"/>
      <color theme="1"/>
      <name val="Calibri"/>
      <family val="2"/>
    </font>
  </fonts>
  <fills count="13">
    <fill>
      <patternFill patternType="none"/>
    </fill>
    <fill>
      <patternFill patternType="gray125"/>
    </fill>
    <fill>
      <patternFill patternType="solid">
        <fgColor rgb="FFFFFFFF"/>
        <bgColor rgb="FF000000"/>
      </patternFill>
    </fill>
    <fill>
      <patternFill patternType="solid">
        <fgColor theme="3" tint="0.59999389629810485"/>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theme="0"/>
      </patternFill>
    </fill>
  </fills>
  <borders count="12">
    <border>
      <left/>
      <right/>
      <top/>
      <bottom/>
      <diagonal/>
    </border>
    <border>
      <left style="thin">
        <color rgb="FFB4C6E7"/>
      </left>
      <right style="thin">
        <color rgb="FFB4C6E7"/>
      </right>
      <top style="thin">
        <color rgb="FFB4C6E7"/>
      </top>
      <bottom/>
      <diagonal/>
    </border>
    <border>
      <left style="thin">
        <color rgb="FFB4C6E7"/>
      </left>
      <right style="thin">
        <color rgb="FFB4C6E7"/>
      </right>
      <top/>
      <bottom/>
      <diagonal/>
    </border>
    <border>
      <left style="thin">
        <color rgb="FFB4C6E7"/>
      </left>
      <right style="thin">
        <color rgb="FFB4C6E7"/>
      </right>
      <top/>
      <bottom style="thin">
        <color rgb="FFB4C6E7"/>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bottom style="thick">
        <color theme="4"/>
      </bottom>
      <diagonal/>
    </border>
    <border>
      <left/>
      <right/>
      <top/>
      <bottom style="thin">
        <color indexed="64"/>
      </bottom>
      <diagonal/>
    </border>
  </borders>
  <cellStyleXfs count="3">
    <xf numFmtId="0" fontId="0" fillId="0" borderId="0"/>
    <xf numFmtId="0" fontId="17" fillId="0" borderId="10" applyNumberFormat="0" applyFill="0" applyAlignment="0" applyProtection="0"/>
    <xf numFmtId="0" fontId="22" fillId="0" borderId="0" applyNumberFormat="0" applyFill="0" applyBorder="0" applyAlignment="0" applyProtection="0"/>
  </cellStyleXfs>
  <cellXfs count="179">
    <xf numFmtId="0" fontId="0" fillId="0" borderId="0" xfId="0"/>
    <xf numFmtId="0" fontId="2" fillId="2" borderId="1"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0" xfId="0" applyFont="1"/>
    <xf numFmtId="0" fontId="7" fillId="2" borderId="2"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6" fillId="0" borderId="0" xfId="0" applyFont="1"/>
    <xf numFmtId="0" fontId="7" fillId="5" borderId="4" xfId="0" applyFont="1" applyFill="1" applyBorder="1"/>
    <xf numFmtId="0" fontId="7" fillId="0" borderId="0" xfId="0" applyFont="1" applyAlignment="1">
      <alignment horizontal="left"/>
    </xf>
    <xf numFmtId="0" fontId="10" fillId="0" borderId="0" xfId="0" applyFont="1" applyAlignment="1">
      <alignment horizontal="left"/>
    </xf>
    <xf numFmtId="0" fontId="9" fillId="0" borderId="0" xfId="0" applyFont="1"/>
    <xf numFmtId="0" fontId="12" fillId="0" borderId="0" xfId="0" applyFont="1"/>
    <xf numFmtId="0" fontId="12" fillId="0" borderId="0" xfId="0" applyFont="1" applyAlignment="1">
      <alignment horizontal="left"/>
    </xf>
    <xf numFmtId="0" fontId="13" fillId="0" borderId="0" xfId="0" applyFont="1"/>
    <xf numFmtId="0" fontId="9" fillId="0" borderId="0" xfId="0" applyFont="1" applyAlignment="1">
      <alignment wrapText="1"/>
    </xf>
    <xf numFmtId="0" fontId="13" fillId="0" borderId="0" xfId="0" applyFont="1" applyAlignment="1">
      <alignment horizontal="left"/>
    </xf>
    <xf numFmtId="0" fontId="9" fillId="6" borderId="0" xfId="0" applyFont="1" applyFill="1"/>
    <xf numFmtId="0" fontId="13" fillId="6" borderId="0" xfId="0" applyFont="1" applyFill="1" applyAlignment="1">
      <alignment horizontal="left"/>
    </xf>
    <xf numFmtId="0" fontId="13" fillId="6" borderId="0" xfId="0" applyFont="1" applyFill="1"/>
    <xf numFmtId="0" fontId="14" fillId="0" borderId="0" xfId="0" applyFont="1"/>
    <xf numFmtId="0" fontId="13" fillId="0" borderId="0" xfId="0" applyFont="1" applyAlignment="1">
      <alignment horizontal="left" indent="1"/>
    </xf>
    <xf numFmtId="0" fontId="6" fillId="0" borderId="0" xfId="0" applyFont="1" applyAlignment="1">
      <alignment vertical="top" wrapText="1"/>
    </xf>
    <xf numFmtId="0" fontId="12" fillId="0" borderId="0" xfId="0" applyFont="1" applyAlignment="1">
      <alignment horizontal="left"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6" fillId="3" borderId="0" xfId="0" applyFont="1" applyFill="1" applyAlignment="1">
      <alignment vertical="top" wrapText="1"/>
    </xf>
    <xf numFmtId="0" fontId="0" fillId="3" borderId="0" xfId="0" applyFill="1" applyAlignment="1">
      <alignment vertical="top"/>
    </xf>
    <xf numFmtId="0" fontId="0" fillId="0" borderId="0" xfId="0" applyAlignment="1">
      <alignment vertical="top"/>
    </xf>
    <xf numFmtId="0" fontId="3" fillId="2"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0" fillId="7" borderId="0" xfId="0" applyFill="1" applyAlignment="1">
      <alignment vertical="top" wrapText="1"/>
    </xf>
    <xf numFmtId="0" fontId="8" fillId="2" borderId="0" xfId="0" applyFont="1" applyFill="1" applyAlignment="1">
      <alignment vertical="top"/>
    </xf>
    <xf numFmtId="0" fontId="5" fillId="2" borderId="0" xfId="0" applyFont="1" applyFill="1" applyAlignment="1">
      <alignment horizontal="left" vertical="top"/>
    </xf>
    <xf numFmtId="0" fontId="7" fillId="2" borderId="0" xfId="0" applyFont="1" applyFill="1" applyAlignment="1">
      <alignment vertical="top"/>
    </xf>
    <xf numFmtId="0" fontId="13" fillId="0" borderId="0" xfId="0" applyFont="1" applyAlignment="1">
      <alignment wrapText="1"/>
    </xf>
    <xf numFmtId="0" fontId="11" fillId="0" borderId="0" xfId="0" applyFont="1"/>
    <xf numFmtId="0" fontId="13" fillId="0" borderId="0" xfId="0" applyFont="1" applyAlignment="1">
      <alignment vertical="center"/>
    </xf>
    <xf numFmtId="0" fontId="13" fillId="0" borderId="0" xfId="0" applyFont="1" applyAlignment="1">
      <alignment horizontal="left" vertical="center"/>
    </xf>
    <xf numFmtId="0" fontId="21" fillId="0" borderId="10" xfId="1" applyFont="1"/>
    <xf numFmtId="0" fontId="15" fillId="5" borderId="4" xfId="0" applyFont="1" applyFill="1" applyBorder="1" applyAlignment="1">
      <alignment horizontal="center" vertical="center"/>
    </xf>
    <xf numFmtId="0" fontId="7" fillId="5" borderId="9" xfId="0" applyFont="1" applyFill="1" applyBorder="1" applyAlignment="1" applyProtection="1">
      <alignment vertical="center" wrapText="1"/>
      <protection locked="0"/>
    </xf>
    <xf numFmtId="0" fontId="7" fillId="5" borderId="9"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16" fillId="0" borderId="0" xfId="0" applyFont="1" applyAlignment="1">
      <alignment vertical="center" wrapText="1"/>
    </xf>
    <xf numFmtId="0" fontId="13" fillId="0" borderId="0" xfId="0" applyFont="1" applyAlignment="1">
      <alignment horizontal="center"/>
    </xf>
    <xf numFmtId="0" fontId="6" fillId="8" borderId="0" xfId="0" applyFont="1" applyFill="1" applyAlignment="1">
      <alignment vertical="top" wrapText="1"/>
    </xf>
    <xf numFmtId="0" fontId="6" fillId="8" borderId="0" xfId="0" applyFont="1" applyFill="1" applyAlignment="1">
      <alignment vertical="top"/>
    </xf>
    <xf numFmtId="0" fontId="6" fillId="3" borderId="0" xfId="0" applyFont="1" applyFill="1" applyAlignment="1">
      <alignment horizontal="center" vertical="center" wrapText="1"/>
    </xf>
    <xf numFmtId="0" fontId="0" fillId="0" borderId="0" xfId="0" applyAlignment="1">
      <alignment wrapText="1"/>
    </xf>
    <xf numFmtId="0" fontId="22" fillId="0" borderId="0" xfId="2"/>
    <xf numFmtId="0" fontId="20" fillId="4" borderId="0" xfId="0" applyFont="1" applyFill="1" applyAlignment="1">
      <alignment wrapText="1"/>
    </xf>
    <xf numFmtId="0" fontId="20" fillId="0" borderId="0" xfId="0" applyFont="1" applyAlignment="1">
      <alignment wrapText="1"/>
    </xf>
    <xf numFmtId="0" fontId="6" fillId="0" borderId="4" xfId="0" applyFont="1" applyBorder="1" applyAlignment="1">
      <alignment horizontal="center" wrapText="1"/>
    </xf>
    <xf numFmtId="0" fontId="13" fillId="0" borderId="11" xfId="0" applyFont="1" applyBorder="1" applyAlignment="1">
      <alignment horizontal="left" wrapText="1"/>
    </xf>
    <xf numFmtId="0" fontId="22" fillId="0" borderId="0" xfId="2" applyAlignment="1">
      <alignment horizontal="left" indent="1"/>
    </xf>
    <xf numFmtId="0" fontId="22" fillId="0" borderId="0" xfId="2" applyAlignment="1">
      <alignment horizontal="left" indent="2"/>
    </xf>
    <xf numFmtId="0" fontId="24" fillId="0" borderId="0" xfId="0" applyFont="1"/>
    <xf numFmtId="0" fontId="13" fillId="10" borderId="0" xfId="0" applyFont="1" applyFill="1"/>
    <xf numFmtId="0" fontId="7" fillId="10" borderId="0" xfId="0" applyFont="1" applyFill="1"/>
    <xf numFmtId="0" fontId="27" fillId="11" borderId="0" xfId="0" applyFont="1" applyFill="1"/>
    <xf numFmtId="0" fontId="0" fillId="11" borderId="0" xfId="0" applyFill="1"/>
    <xf numFmtId="0" fontId="0" fillId="4" borderId="0" xfId="0" applyFill="1" applyAlignment="1">
      <alignment vertical="top"/>
    </xf>
    <xf numFmtId="0" fontId="0" fillId="4" borderId="0" xfId="0" applyFill="1"/>
    <xf numFmtId="0" fontId="7" fillId="0" borderId="0" xfId="0" applyFont="1" applyAlignment="1">
      <alignment wrapText="1"/>
    </xf>
    <xf numFmtId="0" fontId="7" fillId="0" borderId="0" xfId="0" applyFont="1" applyAlignment="1">
      <alignment horizontal="left" wrapText="1"/>
    </xf>
    <xf numFmtId="0" fontId="18" fillId="5" borderId="4" xfId="0" applyFont="1" applyFill="1" applyBorder="1" applyAlignment="1">
      <alignment vertical="center"/>
    </xf>
    <xf numFmtId="0" fontId="30" fillId="10" borderId="0" xfId="0" applyFont="1" applyFill="1"/>
    <xf numFmtId="0" fontId="24" fillId="10" borderId="0" xfId="0" applyFont="1" applyFill="1"/>
    <xf numFmtId="0" fontId="7" fillId="5" borderId="6" xfId="0" applyFont="1" applyFill="1" applyBorder="1" applyAlignment="1">
      <alignment vertical="center"/>
    </xf>
    <xf numFmtId="0" fontId="7" fillId="5" borderId="7" xfId="0" applyFont="1" applyFill="1" applyBorder="1" applyAlignment="1">
      <alignment vertical="center"/>
    </xf>
    <xf numFmtId="0" fontId="7" fillId="5" borderId="8" xfId="0" applyFont="1" applyFill="1" applyBorder="1" applyAlignment="1">
      <alignment vertical="center"/>
    </xf>
    <xf numFmtId="0" fontId="7" fillId="5" borderId="6" xfId="0" applyFont="1" applyFill="1" applyBorder="1"/>
    <xf numFmtId="0" fontId="7" fillId="5" borderId="7" xfId="0" applyFont="1" applyFill="1" applyBorder="1"/>
    <xf numFmtId="0" fontId="7" fillId="5" borderId="8" xfId="0" applyFont="1" applyFill="1" applyBorder="1"/>
    <xf numFmtId="0" fontId="0" fillId="5" borderId="6" xfId="0" applyFill="1" applyBorder="1"/>
    <xf numFmtId="0" fontId="0" fillId="5" borderId="7" xfId="0" applyFill="1" applyBorder="1"/>
    <xf numFmtId="0" fontId="0" fillId="5" borderId="8" xfId="0" applyFill="1" applyBorder="1"/>
    <xf numFmtId="0" fontId="7" fillId="5" borderId="6" xfId="0" applyFont="1" applyFill="1" applyBorder="1" applyAlignment="1">
      <alignment vertical="center" wrapText="1"/>
    </xf>
    <xf numFmtId="0" fontId="7" fillId="5" borderId="7" xfId="0" applyFont="1" applyFill="1" applyBorder="1" applyAlignment="1">
      <alignment vertical="center" wrapText="1"/>
    </xf>
    <xf numFmtId="0" fontId="7" fillId="5" borderId="8" xfId="0" applyFont="1" applyFill="1" applyBorder="1" applyAlignment="1">
      <alignment vertical="center" wrapText="1"/>
    </xf>
    <xf numFmtId="0" fontId="15" fillId="5" borderId="6" xfId="0" applyFont="1" applyFill="1" applyBorder="1" applyAlignment="1">
      <alignment vertical="center"/>
    </xf>
    <xf numFmtId="0" fontId="15" fillId="5" borderId="7" xfId="0" applyFont="1" applyFill="1" applyBorder="1" applyAlignment="1">
      <alignment vertical="center"/>
    </xf>
    <xf numFmtId="0" fontId="15" fillId="5" borderId="8"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6" fillId="0" borderId="4" xfId="0" applyFont="1" applyBorder="1" applyAlignment="1">
      <alignment vertical="center"/>
    </xf>
    <xf numFmtId="0" fontId="27" fillId="11" borderId="11" xfId="0" applyFont="1" applyFill="1" applyBorder="1"/>
    <xf numFmtId="0" fontId="8" fillId="4" borderId="6" xfId="0" applyFont="1" applyFill="1" applyBorder="1" applyAlignment="1">
      <alignment vertical="center"/>
    </xf>
    <xf numFmtId="0" fontId="8" fillId="4" borderId="7" xfId="0" applyFont="1" applyFill="1" applyBorder="1" applyAlignment="1">
      <alignment vertical="center"/>
    </xf>
    <xf numFmtId="0" fontId="8" fillId="4" borderId="8" xfId="0" applyFont="1" applyFill="1" applyBorder="1" applyAlignment="1">
      <alignment vertical="center"/>
    </xf>
    <xf numFmtId="0" fontId="7" fillId="0" borderId="4" xfId="0" applyFont="1" applyBorder="1" applyAlignment="1">
      <alignment vertical="center" wrapText="1"/>
    </xf>
    <xf numFmtId="0" fontId="32" fillId="12" borderId="0" xfId="0" applyFont="1" applyFill="1" applyAlignment="1">
      <alignment vertical="top"/>
    </xf>
    <xf numFmtId="0" fontId="32" fillId="0" borderId="0" xfId="0" applyFont="1" applyAlignment="1">
      <alignment vertical="top"/>
    </xf>
    <xf numFmtId="0" fontId="32" fillId="0" borderId="0" xfId="0" applyFont="1" applyAlignment="1">
      <alignment vertical="center"/>
    </xf>
    <xf numFmtId="0" fontId="13" fillId="0" borderId="0" xfId="0" applyFont="1" applyAlignment="1">
      <alignment horizontal="left" wrapText="1"/>
    </xf>
    <xf numFmtId="0" fontId="5" fillId="0" borderId="0" xfId="0" applyFont="1" applyAlignment="1">
      <alignment horizontal="left" vertical="top"/>
    </xf>
    <xf numFmtId="0" fontId="4" fillId="2" borderId="0" xfId="0" applyFont="1" applyFill="1" applyAlignment="1">
      <alignment vertical="top"/>
    </xf>
    <xf numFmtId="0" fontId="7" fillId="4" borderId="0" xfId="0" applyFont="1" applyFill="1"/>
    <xf numFmtId="0" fontId="13" fillId="4" borderId="0" xfId="0" applyFont="1" applyFill="1"/>
    <xf numFmtId="0" fontId="15" fillId="5" borderId="6" xfId="0" applyFont="1" applyFill="1" applyBorder="1" applyAlignment="1" applyProtection="1">
      <alignment horizontal="center" vertical="center"/>
      <protection locked="0" hidden="1"/>
    </xf>
    <xf numFmtId="0" fontId="15" fillId="5" borderId="4" xfId="0" applyFont="1" applyFill="1" applyBorder="1" applyAlignment="1" applyProtection="1">
      <alignment horizontal="center" vertical="center"/>
      <protection locked="0" hidden="1"/>
    </xf>
    <xf numFmtId="0" fontId="7" fillId="5" borderId="4" xfId="0" applyFont="1" applyFill="1" applyBorder="1" applyProtection="1">
      <protection locked="0" hidden="1"/>
    </xf>
    <xf numFmtId="0" fontId="18" fillId="5" borderId="4" xfId="0" applyFont="1" applyFill="1" applyBorder="1" applyAlignment="1" applyProtection="1">
      <alignment horizontal="center" vertical="center"/>
      <protection locked="0"/>
    </xf>
    <xf numFmtId="1" fontId="18" fillId="5" borderId="4" xfId="0" applyNumberFormat="1" applyFont="1" applyFill="1" applyBorder="1" applyAlignment="1" applyProtection="1">
      <alignment horizontal="center" vertical="center"/>
      <protection locked="0"/>
    </xf>
    <xf numFmtId="0" fontId="18" fillId="0" borderId="0" xfId="0" applyFont="1" applyAlignment="1">
      <alignment vertical="center"/>
    </xf>
    <xf numFmtId="1" fontId="18" fillId="5" borderId="4" xfId="0" applyNumberFormat="1" applyFont="1" applyFill="1" applyBorder="1" applyAlignment="1">
      <alignment vertical="center"/>
    </xf>
    <xf numFmtId="0" fontId="25" fillId="0" borderId="0" xfId="0" applyFont="1" applyAlignment="1">
      <alignment wrapText="1"/>
    </xf>
    <xf numFmtId="0" fontId="1" fillId="9" borderId="0" xfId="0" applyFont="1" applyFill="1" applyAlignment="1">
      <alignment wrapText="1"/>
    </xf>
    <xf numFmtId="0" fontId="7" fillId="9" borderId="0" xfId="0" applyFont="1" applyFill="1" applyAlignment="1">
      <alignment horizontal="left" wrapText="1"/>
    </xf>
    <xf numFmtId="0" fontId="0" fillId="4" borderId="0" xfId="0" applyFill="1" applyAlignment="1">
      <alignment horizontal="left" vertical="top" wrapText="1"/>
    </xf>
    <xf numFmtId="0" fontId="0" fillId="4" borderId="0" xfId="0" applyFill="1" applyAlignment="1">
      <alignment horizontal="left" vertical="top"/>
    </xf>
    <xf numFmtId="0" fontId="4" fillId="9" borderId="0" xfId="0" applyFont="1" applyFill="1" applyAlignment="1">
      <alignment wrapText="1"/>
    </xf>
    <xf numFmtId="0" fontId="4" fillId="9" borderId="0" xfId="0" applyFont="1" applyFill="1" applyAlignment="1">
      <alignment horizontal="left" wrapText="1"/>
    </xf>
    <xf numFmtId="0" fontId="31" fillId="9" borderId="0" xfId="2" applyFont="1" applyFill="1" applyAlignment="1">
      <alignment horizontal="left"/>
    </xf>
    <xf numFmtId="0" fontId="22" fillId="0" borderId="0" xfId="2" applyAlignment="1">
      <alignment horizontal="left"/>
    </xf>
    <xf numFmtId="0" fontId="22" fillId="0" borderId="0" xfId="2" applyAlignment="1">
      <alignment horizontal="left" indent="1"/>
    </xf>
    <xf numFmtId="0" fontId="7" fillId="5" borderId="6" xfId="0" applyFont="1" applyFill="1" applyBorder="1" applyAlignment="1" applyProtection="1">
      <alignment horizontal="left" vertical="center"/>
      <protection locked="0" hidden="1"/>
    </xf>
    <xf numFmtId="0" fontId="7" fillId="5" borderId="7" xfId="0" applyFont="1" applyFill="1" applyBorder="1" applyAlignment="1" applyProtection="1">
      <alignment horizontal="left" vertical="center"/>
      <protection locked="0" hidden="1"/>
    </xf>
    <xf numFmtId="0" fontId="7" fillId="5" borderId="8" xfId="0" applyFont="1" applyFill="1" applyBorder="1" applyAlignment="1" applyProtection="1">
      <alignment horizontal="left" vertical="center"/>
      <protection locked="0" hidden="1"/>
    </xf>
    <xf numFmtId="0" fontId="0" fillId="5" borderId="6" xfId="0" applyFill="1" applyBorder="1" applyAlignment="1" applyProtection="1">
      <alignment horizontal="center"/>
      <protection locked="0" hidden="1"/>
    </xf>
    <xf numFmtId="0" fontId="0" fillId="5" borderId="7" xfId="0" applyFill="1" applyBorder="1" applyAlignment="1" applyProtection="1">
      <alignment horizontal="center"/>
      <protection locked="0" hidden="1"/>
    </xf>
    <xf numFmtId="0" fontId="0" fillId="5" borderId="8" xfId="0" applyFill="1" applyBorder="1" applyAlignment="1" applyProtection="1">
      <alignment horizontal="center"/>
      <protection locked="0" hidden="1"/>
    </xf>
    <xf numFmtId="0" fontId="7" fillId="5" borderId="6" xfId="0" applyFont="1" applyFill="1" applyBorder="1" applyAlignment="1" applyProtection="1">
      <alignment horizontal="left"/>
      <protection locked="0" hidden="1"/>
    </xf>
    <xf numFmtId="0" fontId="7" fillId="5" borderId="7" xfId="0" applyFont="1" applyFill="1" applyBorder="1" applyAlignment="1" applyProtection="1">
      <alignment horizontal="left"/>
      <protection locked="0" hidden="1"/>
    </xf>
    <xf numFmtId="0" fontId="7" fillId="5" borderId="8" xfId="0" applyFont="1" applyFill="1" applyBorder="1" applyAlignment="1" applyProtection="1">
      <alignment horizontal="left"/>
      <protection locked="0" hidden="1"/>
    </xf>
    <xf numFmtId="0" fontId="13" fillId="0" borderId="0" xfId="0" applyFont="1" applyAlignment="1">
      <alignment horizontal="left"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27" fillId="11" borderId="11" xfId="0" applyFont="1" applyFill="1" applyBorder="1" applyAlignment="1">
      <alignment horizontal="left"/>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4" xfId="0" applyFont="1" applyBorder="1" applyAlignment="1">
      <alignment horizontal="center" vertical="center"/>
    </xf>
    <xf numFmtId="0" fontId="15" fillId="5" borderId="6" xfId="0" applyFont="1" applyFill="1" applyBorder="1" applyAlignment="1" applyProtection="1">
      <alignment horizontal="left" vertical="center"/>
      <protection locked="0" hidden="1"/>
    </xf>
    <xf numFmtId="0" fontId="15" fillId="5" borderId="7" xfId="0" applyFont="1" applyFill="1" applyBorder="1" applyAlignment="1" applyProtection="1">
      <alignment horizontal="left" vertical="center"/>
      <protection locked="0" hidden="1"/>
    </xf>
    <xf numFmtId="0" fontId="15" fillId="5" borderId="8" xfId="0" applyFont="1" applyFill="1" applyBorder="1" applyAlignment="1" applyProtection="1">
      <alignment horizontal="left" vertical="center"/>
      <protection locked="0" hidden="1"/>
    </xf>
    <xf numFmtId="0" fontId="7" fillId="5" borderId="6" xfId="0" applyFont="1" applyFill="1" applyBorder="1" applyAlignment="1" applyProtection="1">
      <alignment horizontal="left" vertical="center" wrapText="1"/>
      <protection locked="0" hidden="1"/>
    </xf>
    <xf numFmtId="0" fontId="7" fillId="5" borderId="7" xfId="0" applyFont="1" applyFill="1" applyBorder="1" applyAlignment="1" applyProtection="1">
      <alignment horizontal="left" vertical="center" wrapText="1"/>
      <protection locked="0" hidden="1"/>
    </xf>
    <xf numFmtId="0" fontId="7" fillId="5" borderId="8" xfId="0" applyFont="1" applyFill="1" applyBorder="1" applyAlignment="1" applyProtection="1">
      <alignment horizontal="left" vertical="center" wrapText="1"/>
      <protection locked="0" hidden="1"/>
    </xf>
    <xf numFmtId="0" fontId="25" fillId="0" borderId="0" xfId="0" applyFont="1" applyAlignment="1">
      <alignment horizontal="left" wrapText="1"/>
    </xf>
    <xf numFmtId="0" fontId="7" fillId="5" borderId="6" xfId="0" applyFont="1" applyFill="1" applyBorder="1" applyAlignment="1" applyProtection="1">
      <alignment horizontal="left" vertical="center"/>
      <protection locked="0"/>
    </xf>
    <xf numFmtId="0" fontId="7" fillId="5" borderId="7"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20" fillId="4" borderId="0" xfId="0" applyFont="1" applyFill="1" applyAlignment="1">
      <alignment horizontal="left" wrapText="1"/>
    </xf>
    <xf numFmtId="0" fontId="20" fillId="0" borderId="0" xfId="0" applyFont="1" applyAlignment="1">
      <alignment horizontal="left" wrapText="1"/>
    </xf>
    <xf numFmtId="0" fontId="7" fillId="0" borderId="4" xfId="0" applyFont="1" applyBorder="1" applyAlignment="1">
      <alignment horizontal="left" vertical="center" wrapTex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colors>
    <mruColors>
      <color rgb="FFFFFFCC"/>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nadacouncil.ca/funding/application-assist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DCC1-7628-4612-9E0C-1B5DCF61EC61}">
  <dimension ref="A2:AG71"/>
  <sheetViews>
    <sheetView showGridLines="0" tabSelected="1" topLeftCell="B1" zoomScale="90" zoomScaleNormal="90" workbookViewId="0">
      <selection activeCell="C32" sqref="C32"/>
    </sheetView>
  </sheetViews>
  <sheetFormatPr defaultColWidth="9.140625" defaultRowHeight="18.75" x14ac:dyDescent="0.3"/>
  <cols>
    <col min="1" max="1" width="50.28515625" style="18" hidden="1" customWidth="1"/>
    <col min="2" max="2" width="7.42578125" style="18" customWidth="1"/>
    <col min="3" max="3" width="31.42578125" style="7" customWidth="1"/>
    <col min="4" max="4" width="11.28515625" style="13" customWidth="1"/>
    <col min="5" max="5" width="11.28515625" style="7" customWidth="1"/>
    <col min="6" max="6" width="5.140625" style="7" customWidth="1"/>
    <col min="7" max="8" width="11.28515625" style="7" customWidth="1"/>
    <col min="9" max="9" width="75.42578125" style="7" customWidth="1"/>
    <col min="10" max="11" width="9.140625" style="7"/>
    <col min="12" max="12" width="12" style="7" customWidth="1"/>
    <col min="13" max="16384" width="9.140625" style="7"/>
  </cols>
  <sheetData>
    <row r="2" spans="1:19" ht="24" thickBot="1" x14ac:dyDescent="0.4">
      <c r="A2" s="24"/>
      <c r="B2" s="24"/>
      <c r="C2" s="43" t="s">
        <v>0</v>
      </c>
      <c r="D2" s="43"/>
      <c r="E2" s="43"/>
      <c r="F2" s="43"/>
      <c r="S2" s="36"/>
    </row>
    <row r="3" spans="1:19" ht="19.5" thickTop="1" x14ac:dyDescent="0.3">
      <c r="S3" s="37"/>
    </row>
    <row r="4" spans="1:19" x14ac:dyDescent="0.3">
      <c r="C4" s="24" t="s">
        <v>1</v>
      </c>
      <c r="S4" s="37"/>
    </row>
    <row r="5" spans="1:19" ht="101.25" customHeight="1" x14ac:dyDescent="0.3">
      <c r="C5" s="123" t="s">
        <v>2</v>
      </c>
      <c r="D5" s="124"/>
      <c r="E5" s="124"/>
      <c r="F5" s="124"/>
      <c r="G5" s="124"/>
      <c r="H5" s="124"/>
      <c r="I5" s="124"/>
      <c r="S5" s="37"/>
    </row>
    <row r="6" spans="1:19" ht="33.75" customHeight="1" x14ac:dyDescent="0.3">
      <c r="C6" s="129" t="s">
        <v>3</v>
      </c>
      <c r="D6" s="129"/>
      <c r="E6" s="129"/>
      <c r="F6" s="129"/>
      <c r="G6" s="129"/>
      <c r="H6" s="129"/>
      <c r="I6" s="129"/>
      <c r="S6" s="38"/>
    </row>
    <row r="7" spans="1:19" ht="39" customHeight="1" x14ac:dyDescent="0.3">
      <c r="C7" s="127" t="s">
        <v>4</v>
      </c>
      <c r="D7" s="128"/>
      <c r="E7" s="128"/>
      <c r="F7" s="128"/>
      <c r="G7" s="128"/>
      <c r="H7" s="128"/>
      <c r="I7" s="128"/>
      <c r="S7" s="37"/>
    </row>
    <row r="8" spans="1:19" ht="18.75" customHeight="1" x14ac:dyDescent="0.3">
      <c r="C8" s="68"/>
      <c r="D8" s="69"/>
      <c r="E8" s="69"/>
      <c r="F8" s="69"/>
      <c r="G8" s="69"/>
      <c r="H8" s="69"/>
      <c r="I8" s="69"/>
      <c r="S8" s="37"/>
    </row>
    <row r="9" spans="1:19" x14ac:dyDescent="0.3">
      <c r="C9" s="24" t="s">
        <v>5</v>
      </c>
      <c r="S9" s="37"/>
    </row>
    <row r="10" spans="1:19" ht="126" customHeight="1" x14ac:dyDescent="0.3">
      <c r="C10" s="123" t="s">
        <v>6</v>
      </c>
      <c r="D10" s="124"/>
      <c r="E10" s="124"/>
      <c r="F10" s="124"/>
      <c r="G10" s="124"/>
      <c r="H10" s="124"/>
      <c r="I10" s="124"/>
      <c r="S10" s="38"/>
    </row>
    <row r="11" spans="1:19" ht="28.5" customHeight="1" x14ac:dyDescent="0.3">
      <c r="C11"/>
      <c r="D11" s="7"/>
      <c r="S11" s="38"/>
    </row>
    <row r="12" spans="1:19" ht="31.5" x14ac:dyDescent="0.3">
      <c r="C12" s="18" t="s">
        <v>7</v>
      </c>
      <c r="I12" s="118"/>
      <c r="J12"/>
      <c r="K12"/>
      <c r="L12"/>
      <c r="S12" s="38"/>
    </row>
    <row r="14" spans="1:19" ht="31.5" x14ac:dyDescent="0.3">
      <c r="C14" s="18" t="s">
        <v>8</v>
      </c>
      <c r="I14" s="118"/>
      <c r="J14"/>
      <c r="K14"/>
      <c r="L14"/>
      <c r="M14"/>
    </row>
    <row r="15" spans="1:19" x14ac:dyDescent="0.3">
      <c r="C15" s="61" t="s">
        <v>9</v>
      </c>
    </row>
    <row r="16" spans="1:19" x14ac:dyDescent="0.3">
      <c r="C16" s="61"/>
    </row>
    <row r="17" spans="2:10" ht="24" customHeight="1" x14ac:dyDescent="0.3">
      <c r="C17" s="18" t="s">
        <v>10</v>
      </c>
      <c r="I17" s="119"/>
    </row>
    <row r="18" spans="2:10" x14ac:dyDescent="0.3">
      <c r="C18" s="61"/>
    </row>
    <row r="19" spans="2:10" x14ac:dyDescent="0.3">
      <c r="C19" s="15" t="s">
        <v>11</v>
      </c>
      <c r="D19" s="20"/>
      <c r="E19" s="18"/>
      <c r="F19" s="18"/>
      <c r="G19" s="18"/>
      <c r="H19" s="18"/>
      <c r="I19" s="18"/>
      <c r="J19" s="18"/>
    </row>
    <row r="20" spans="2:10" x14ac:dyDescent="0.3">
      <c r="C20" s="54" t="s">
        <v>12</v>
      </c>
      <c r="D20" s="20"/>
      <c r="E20" s="18"/>
      <c r="F20" s="18"/>
      <c r="G20" s="18"/>
      <c r="H20" s="18"/>
      <c r="I20" s="18"/>
      <c r="J20" s="18"/>
    </row>
    <row r="21" spans="2:10" x14ac:dyDescent="0.3">
      <c r="C21" s="59" t="s">
        <v>13</v>
      </c>
      <c r="D21" s="20"/>
      <c r="E21" s="18"/>
      <c r="F21" s="18"/>
      <c r="G21" s="18"/>
      <c r="H21" s="18"/>
      <c r="I21" s="18"/>
      <c r="J21" s="18"/>
    </row>
    <row r="22" spans="2:10" x14ac:dyDescent="0.3">
      <c r="C22" s="59" t="s">
        <v>14</v>
      </c>
      <c r="D22" s="20"/>
      <c r="E22" s="18"/>
      <c r="F22" s="18"/>
      <c r="G22" s="18"/>
      <c r="H22" s="18"/>
      <c r="I22" s="18"/>
      <c r="J22" s="18"/>
    </row>
    <row r="23" spans="2:10" x14ac:dyDescent="0.3">
      <c r="C23" s="59" t="s">
        <v>15</v>
      </c>
      <c r="D23" s="20"/>
      <c r="E23" s="18"/>
      <c r="F23" s="18"/>
      <c r="G23" s="18"/>
      <c r="H23" s="18"/>
      <c r="I23" s="18"/>
      <c r="J23" s="18"/>
    </row>
    <row r="24" spans="2:10" x14ac:dyDescent="0.3">
      <c r="C24" s="59" t="s">
        <v>16</v>
      </c>
      <c r="D24" s="20"/>
      <c r="E24" s="18"/>
      <c r="F24" s="18"/>
      <c r="G24" s="18"/>
      <c r="H24" s="18"/>
      <c r="I24" s="18"/>
      <c r="J24" s="18"/>
    </row>
    <row r="25" spans="2:10" x14ac:dyDescent="0.3">
      <c r="C25" s="59" t="s">
        <v>17</v>
      </c>
      <c r="D25" s="20"/>
      <c r="E25" s="18"/>
      <c r="F25" s="18"/>
      <c r="G25" s="18"/>
      <c r="H25" s="18"/>
      <c r="I25" s="18"/>
      <c r="J25" s="18"/>
    </row>
    <row r="26" spans="2:10" x14ac:dyDescent="0.3">
      <c r="C26" s="54" t="s">
        <v>18</v>
      </c>
      <c r="D26" s="20"/>
      <c r="E26" s="18"/>
      <c r="F26" s="18"/>
      <c r="G26" s="18"/>
      <c r="H26" s="18"/>
      <c r="I26" s="18"/>
      <c r="J26" s="18"/>
    </row>
    <row r="27" spans="2:10" x14ac:dyDescent="0.3">
      <c r="C27" s="59" t="s">
        <v>19</v>
      </c>
      <c r="D27" s="20"/>
      <c r="E27" s="18"/>
      <c r="F27" s="18"/>
      <c r="G27" s="18"/>
      <c r="H27" s="18"/>
      <c r="I27" s="18"/>
      <c r="J27" s="18"/>
    </row>
    <row r="28" spans="2:10" x14ac:dyDescent="0.3">
      <c r="C28" s="131" t="s">
        <v>20</v>
      </c>
      <c r="D28" s="131"/>
      <c r="E28" s="131"/>
      <c r="F28" s="18"/>
      <c r="G28" s="18"/>
      <c r="H28" s="18"/>
      <c r="I28" s="18"/>
      <c r="J28" s="18"/>
    </row>
    <row r="29" spans="2:10" x14ac:dyDescent="0.3">
      <c r="C29" s="131" t="s">
        <v>21</v>
      </c>
      <c r="D29" s="131"/>
      <c r="E29" s="131"/>
      <c r="F29" s="18"/>
      <c r="G29" s="18"/>
      <c r="H29" s="18"/>
      <c r="I29" s="18"/>
      <c r="J29" s="18"/>
    </row>
    <row r="30" spans="2:10" x14ac:dyDescent="0.3">
      <c r="C30" s="130" t="s">
        <v>22</v>
      </c>
      <c r="D30" s="130"/>
      <c r="E30" s="130"/>
      <c r="F30" s="18"/>
      <c r="G30" s="18"/>
      <c r="H30" s="18"/>
      <c r="I30" s="18"/>
      <c r="J30" s="18"/>
    </row>
    <row r="31" spans="2:10" x14ac:dyDescent="0.3">
      <c r="C31" s="60" t="s">
        <v>23</v>
      </c>
    </row>
    <row r="32" spans="2:10" x14ac:dyDescent="0.3">
      <c r="B32"/>
      <c r="C32" s="60" t="s">
        <v>24</v>
      </c>
      <c r="D32"/>
      <c r="E32"/>
      <c r="F32"/>
      <c r="G32"/>
      <c r="H32"/>
    </row>
    <row r="33" spans="2:11" x14ac:dyDescent="0.3">
      <c r="B33"/>
      <c r="C33"/>
      <c r="D33"/>
      <c r="E33"/>
      <c r="F33"/>
      <c r="G33"/>
      <c r="H33"/>
    </row>
    <row r="34" spans="2:11" x14ac:dyDescent="0.3">
      <c r="B34"/>
      <c r="C34"/>
      <c r="D34"/>
      <c r="E34"/>
      <c r="F34"/>
      <c r="G34"/>
      <c r="H34"/>
    </row>
    <row r="35" spans="2:11" x14ac:dyDescent="0.3">
      <c r="B35"/>
      <c r="C35"/>
      <c r="D35"/>
      <c r="E35"/>
      <c r="F35"/>
      <c r="G35"/>
      <c r="H35"/>
    </row>
    <row r="36" spans="2:11" x14ac:dyDescent="0.3">
      <c r="B36"/>
      <c r="C36"/>
      <c r="D36"/>
      <c r="E36"/>
      <c r="F36"/>
      <c r="G36"/>
      <c r="H36"/>
    </row>
    <row r="37" spans="2:11" x14ac:dyDescent="0.3">
      <c r="B37"/>
      <c r="C37"/>
      <c r="D37"/>
      <c r="E37"/>
      <c r="F37"/>
      <c r="G37"/>
      <c r="H37"/>
    </row>
    <row r="38" spans="2:11" x14ac:dyDescent="0.3">
      <c r="B38"/>
      <c r="C38"/>
      <c r="D38"/>
      <c r="E38"/>
      <c r="F38"/>
      <c r="G38"/>
      <c r="H38"/>
    </row>
    <row r="39" spans="2:11" x14ac:dyDescent="0.3">
      <c r="B39"/>
      <c r="C39"/>
      <c r="D39"/>
      <c r="E39"/>
      <c r="F39"/>
      <c r="G39"/>
      <c r="H39"/>
    </row>
    <row r="40" spans="2:11" x14ac:dyDescent="0.3">
      <c r="C40" s="125"/>
      <c r="D40" s="126"/>
      <c r="E40" s="126"/>
      <c r="F40" s="126"/>
      <c r="G40" s="126"/>
      <c r="H40" s="126"/>
      <c r="I40" s="126"/>
      <c r="J40" s="126"/>
      <c r="K40" s="126"/>
    </row>
    <row r="41" spans="2:11" x14ac:dyDescent="0.3">
      <c r="C41" s="66"/>
      <c r="D41" s="66"/>
      <c r="E41" s="66"/>
      <c r="F41" s="66"/>
      <c r="G41" s="66"/>
      <c r="H41" s="66"/>
      <c r="I41" s="66"/>
      <c r="J41" s="66"/>
      <c r="K41" s="66"/>
    </row>
    <row r="42" spans="2:11" x14ac:dyDescent="0.3">
      <c r="C42" s="125"/>
      <c r="D42" s="125"/>
      <c r="E42" s="125"/>
      <c r="F42" s="125"/>
      <c r="G42" s="125"/>
      <c r="H42" s="125"/>
      <c r="I42" s="125"/>
      <c r="J42" s="125"/>
      <c r="K42" s="125"/>
    </row>
    <row r="43" spans="2:11" x14ac:dyDescent="0.3">
      <c r="C43" s="67"/>
      <c r="D43" s="67"/>
      <c r="E43" s="67"/>
      <c r="F43" s="67"/>
      <c r="G43" s="67"/>
      <c r="H43" s="67"/>
      <c r="I43" s="67"/>
      <c r="J43" s="67"/>
      <c r="K43" s="67"/>
    </row>
    <row r="44" spans="2:11" x14ac:dyDescent="0.3">
      <c r="C44" s="67"/>
      <c r="D44" s="67"/>
      <c r="E44" s="67"/>
      <c r="F44" s="67"/>
      <c r="G44" s="67"/>
      <c r="H44" s="67"/>
      <c r="I44" s="67"/>
      <c r="J44" s="67"/>
      <c r="K44" s="67"/>
    </row>
    <row r="45" spans="2:11" x14ac:dyDescent="0.3">
      <c r="C45" s="67"/>
      <c r="D45" s="67"/>
      <c r="E45" s="67"/>
      <c r="F45" s="67"/>
      <c r="G45" s="67"/>
      <c r="H45" s="67"/>
      <c r="I45" s="67"/>
      <c r="J45" s="67"/>
      <c r="K45" s="67"/>
    </row>
    <row r="46" spans="2:11" x14ac:dyDescent="0.3">
      <c r="C46" s="125"/>
      <c r="D46" s="125"/>
      <c r="E46" s="125"/>
      <c r="F46" s="125"/>
      <c r="G46" s="125"/>
      <c r="H46" s="125"/>
      <c r="I46" s="125"/>
      <c r="J46" s="125"/>
      <c r="K46" s="125"/>
    </row>
    <row r="67" spans="1:33" x14ac:dyDescent="0.3">
      <c r="D67"/>
      <c r="E67"/>
      <c r="F67"/>
      <c r="G67"/>
      <c r="H67"/>
      <c r="I67"/>
      <c r="J67"/>
      <c r="K67"/>
      <c r="L67"/>
      <c r="M67"/>
      <c r="N67"/>
      <c r="O67"/>
      <c r="P67"/>
      <c r="Q67"/>
      <c r="R67"/>
      <c r="S67"/>
      <c r="T67"/>
      <c r="U67"/>
      <c r="V67"/>
      <c r="W67"/>
      <c r="X67"/>
      <c r="Y67"/>
      <c r="Z67"/>
      <c r="AA67"/>
      <c r="AB67"/>
      <c r="AC67"/>
      <c r="AD67"/>
      <c r="AE67"/>
      <c r="AF67"/>
      <c r="AG67"/>
    </row>
    <row r="68" spans="1:33" customFormat="1" ht="15" x14ac:dyDescent="0.25"/>
    <row r="69" spans="1:33" customFormat="1" ht="15.75" x14ac:dyDescent="0.25">
      <c r="C69" s="7"/>
      <c r="D69" s="13"/>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row>
    <row r="70" spans="1:33" x14ac:dyDescent="0.3">
      <c r="A70" s="25"/>
      <c r="B70" s="25"/>
    </row>
    <row r="71" spans="1:33" x14ac:dyDescent="0.3">
      <c r="A71" s="25"/>
      <c r="B71" s="25"/>
    </row>
  </sheetData>
  <sheetProtection algorithmName="SHA-512" hashValue="ZnQt+ZUUF8ixGrQtXGyGvVX/h2eM9LL+mFLOwBbIgfI/M0Ezv89Scg1/QektXEOitBRy1pV2rgv0aAnWeDUEHA==" saltValue="K+xdPpA9UFa70F4/oJycYQ==" spinCount="100000" sheet="1" objects="1" scenarios="1"/>
  <mergeCells count="10">
    <mergeCell ref="C10:I10"/>
    <mergeCell ref="C40:K40"/>
    <mergeCell ref="C42:K42"/>
    <mergeCell ref="C46:K46"/>
    <mergeCell ref="C5:I5"/>
    <mergeCell ref="C7:I7"/>
    <mergeCell ref="C6:I6"/>
    <mergeCell ref="C30:E30"/>
    <mergeCell ref="C29:E29"/>
    <mergeCell ref="C28:E28"/>
  </mergeCells>
  <hyperlinks>
    <hyperlink ref="C20" location="'Section 1'!B2" display="Section 1: Project Outcomes" xr:uid="{0DCEC091-4A18-4CA9-814D-7B9FC81834B0}"/>
    <hyperlink ref="C26" location="'Section 2'!B2" display="Section 2: Benefits of the Grant" xr:uid="{3DB86F41-3CC8-420F-84AF-A3FB6E775DEA}"/>
    <hyperlink ref="C30" location="'Section 3'!B2" display="Section 3: Benefits for Strategic Groups" xr:uid="{FEB1C17A-EE5D-4D91-9871-5AC179E51554}"/>
    <hyperlink ref="C21" location="'Section 1'!B4" display="Question 1a" xr:uid="{6ACAF977-7E0D-464E-BDF4-DB6B8E184994}"/>
    <hyperlink ref="C22" location="'Section 1'!B47" display="Question 1b" xr:uid="{01F08B8B-FC13-42E5-93D5-3E1F5B3D0A5D}"/>
    <hyperlink ref="C23" location="'Section 1'!B52" display="Question 1c" xr:uid="{3611A299-823D-4624-B18E-166AF87BC9B9}"/>
    <hyperlink ref="C24" location="'Section 1'!B57" display="Question 1d" xr:uid="{F025CC7C-3E84-41A5-8C4D-944F5EB71791}"/>
    <hyperlink ref="C25" location="'Section 1'!B61" display="Question 1e" xr:uid="{8760589C-68B4-457C-981E-B080CA153227}"/>
    <hyperlink ref="C27" location="'Section 2'!B4" display="Question 2a" xr:uid="{69E88678-E0C4-4A34-B324-270B0C2BA952}"/>
    <hyperlink ref="C28" location="'Section 2'!B62" display="Question 2b (for recipients of Seed and Cultivate grants only)" xr:uid="{63A6E2BB-C84B-498E-BE27-580E30E86932}"/>
    <hyperlink ref="C29" location="'Section 2'!B76" display="Question 2c (for recipients of Seed and Cultivate grants only)" xr:uid="{6D782015-0BCE-4F30-ADEF-3E67A6467E52}"/>
    <hyperlink ref="C31" location="'Section 3'!B4" display="Question 3a" xr:uid="{02BB2839-A69F-4162-94FF-187CA26AEFB7}"/>
    <hyperlink ref="C32" location="'Section 3'!B23" display="Question 3b" xr:uid="{E0C7679D-9E36-45BB-B2B2-9D41FE896466}"/>
    <hyperlink ref="C6" r:id="rId1" display="Eligible applicants can request assistance in completing final reports. For more information, click here." xr:uid="{284C1540-82CA-4C42-A50F-8C392DA2C3A5}"/>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7335DDC-AE66-4CE0-A545-5890E8D992B6}">
          <x14:formula1>
            <xm:f>Sheet1!$D$2:$D$6</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3CE6-775B-475E-B1CF-1A3C0B25D71D}">
  <dimension ref="A2:AX67"/>
  <sheetViews>
    <sheetView showGridLines="0" zoomScale="90" zoomScaleNormal="90" workbookViewId="0"/>
  </sheetViews>
  <sheetFormatPr defaultRowHeight="15" x14ac:dyDescent="0.25"/>
  <cols>
    <col min="1" max="1" width="5.7109375" customWidth="1"/>
    <col min="2" max="2" width="13.42578125" customWidth="1"/>
    <col min="3" max="3" width="4.5703125" customWidth="1"/>
    <col min="4" max="10" width="25.5703125" customWidth="1"/>
  </cols>
  <sheetData>
    <row r="2" spans="1:18" s="18" customFormat="1" ht="18.75" x14ac:dyDescent="0.3">
      <c r="B2" s="21" t="s">
        <v>12</v>
      </c>
      <c r="C2" s="22"/>
      <c r="D2" s="23"/>
      <c r="E2" s="23"/>
      <c r="F2" s="23"/>
      <c r="G2" s="23"/>
      <c r="H2" s="23"/>
      <c r="I2" s="23"/>
      <c r="J2" s="23"/>
      <c r="K2" s="23"/>
      <c r="L2" s="23"/>
      <c r="M2" s="23"/>
      <c r="N2" s="23"/>
      <c r="O2" s="23"/>
      <c r="R2" s="36"/>
    </row>
    <row r="3" spans="1:18" s="7" customFormat="1" ht="18.75" x14ac:dyDescent="0.3">
      <c r="A3" s="18"/>
      <c r="C3" s="13"/>
      <c r="R3" s="37"/>
    </row>
    <row r="4" spans="1:18" s="18" customFormat="1" ht="26.25" customHeight="1" x14ac:dyDescent="0.3">
      <c r="A4" s="15"/>
      <c r="B4" s="18" t="s">
        <v>25</v>
      </c>
      <c r="C4" s="20" t="s">
        <v>26</v>
      </c>
      <c r="D4" s="18" t="s">
        <v>27</v>
      </c>
      <c r="R4" s="37"/>
    </row>
    <row r="5" spans="1:18" s="18" customFormat="1" ht="18.75" x14ac:dyDescent="0.3">
      <c r="A5" s="15"/>
      <c r="C5" s="20"/>
      <c r="D5" s="63" t="s">
        <v>28</v>
      </c>
      <c r="E5" s="63"/>
      <c r="F5" s="63"/>
      <c r="G5" s="63"/>
      <c r="R5" s="37"/>
    </row>
    <row r="6" spans="1:18" s="18" customFormat="1" ht="15" customHeight="1" x14ac:dyDescent="0.3">
      <c r="A6" s="15"/>
      <c r="C6" s="20"/>
      <c r="D6" s="63" t="s">
        <v>29</v>
      </c>
      <c r="E6" s="62"/>
      <c r="F6" s="62"/>
      <c r="G6" s="62"/>
      <c r="R6" s="37"/>
    </row>
    <row r="7" spans="1:18" s="18" customFormat="1" ht="18.75" x14ac:dyDescent="0.3">
      <c r="A7" s="15"/>
      <c r="C7" s="20"/>
      <c r="D7" s="63" t="s">
        <v>30</v>
      </c>
      <c r="E7" s="62"/>
      <c r="F7" s="62"/>
      <c r="G7" s="62"/>
      <c r="R7" s="37"/>
    </row>
    <row r="8" spans="1:18" s="7" customFormat="1" ht="18.75" x14ac:dyDescent="0.3">
      <c r="A8" s="18"/>
      <c r="C8" s="13"/>
      <c r="D8" s="71" t="s">
        <v>9</v>
      </c>
      <c r="E8" s="63"/>
      <c r="F8" s="63"/>
      <c r="G8" s="63"/>
      <c r="R8" s="37"/>
    </row>
    <row r="9" spans="1:18" s="7" customFormat="1" ht="18.75" x14ac:dyDescent="0.3">
      <c r="A9" s="18"/>
      <c r="C9" s="13"/>
      <c r="D9" s="61"/>
      <c r="R9" s="111"/>
    </row>
    <row r="10" spans="1:18" s="7" customFormat="1" ht="31.5" customHeight="1" x14ac:dyDescent="0.35">
      <c r="A10" s="18"/>
      <c r="B10" s="149" t="s">
        <v>31</v>
      </c>
      <c r="C10" s="149"/>
      <c r="D10" s="149"/>
      <c r="E10" s="149"/>
      <c r="F10" s="149"/>
      <c r="G10" s="149"/>
      <c r="H10" s="149"/>
      <c r="I10" s="149"/>
      <c r="J10" s="149"/>
      <c r="K10"/>
      <c r="R10" s="112"/>
    </row>
    <row r="11" spans="1:18" s="7" customFormat="1" ht="27.75" customHeight="1" x14ac:dyDescent="0.3">
      <c r="A11" s="18"/>
      <c r="B11" s="115" t="str">
        <f>IF(Introduction!$I$14="Seed"," ","N/A")</f>
        <v>N/A</v>
      </c>
      <c r="C11" s="146" t="s">
        <v>32</v>
      </c>
      <c r="D11" s="147"/>
      <c r="E11" s="147"/>
      <c r="F11" s="147"/>
      <c r="G11" s="147"/>
      <c r="H11" s="147"/>
      <c r="I11" s="147"/>
      <c r="J11" s="148"/>
      <c r="K11"/>
    </row>
    <row r="12" spans="1:18" s="7" customFormat="1" ht="27.75" customHeight="1" x14ac:dyDescent="0.3">
      <c r="A12" s="18"/>
      <c r="B12" s="116" t="str">
        <f>IF(Introduction!$I$14="Seed"," ","N/A")</f>
        <v>N/A</v>
      </c>
      <c r="C12" s="146" t="s">
        <v>33</v>
      </c>
      <c r="D12" s="147"/>
      <c r="E12" s="147"/>
      <c r="F12" s="147"/>
      <c r="G12" s="147"/>
      <c r="H12" s="147"/>
      <c r="I12" s="147"/>
      <c r="J12" s="148"/>
      <c r="K12"/>
    </row>
    <row r="13" spans="1:18" s="7" customFormat="1" ht="27.75" customHeight="1" x14ac:dyDescent="0.3">
      <c r="A13" s="18"/>
      <c r="B13" s="116" t="str">
        <f>IF(Introduction!$I$14="Seed"," ","N/A")</f>
        <v>N/A</v>
      </c>
      <c r="C13" s="146" t="s">
        <v>34</v>
      </c>
      <c r="D13" s="147"/>
      <c r="E13" s="147"/>
      <c r="F13" s="147"/>
      <c r="G13" s="147"/>
      <c r="H13" s="147"/>
      <c r="I13" s="147"/>
      <c r="J13" s="148"/>
      <c r="K13"/>
    </row>
    <row r="14" spans="1:18" s="7" customFormat="1" ht="27.75" customHeight="1" x14ac:dyDescent="0.3">
      <c r="A14" s="18"/>
      <c r="B14" s="116" t="str">
        <f>IF(Introduction!$I$14="Seed"," ","N/A")</f>
        <v>N/A</v>
      </c>
      <c r="C14" s="146" t="s">
        <v>35</v>
      </c>
      <c r="D14" s="147"/>
      <c r="E14" s="147"/>
      <c r="F14" s="147"/>
      <c r="G14" s="147"/>
      <c r="H14" s="147"/>
      <c r="I14" s="147"/>
      <c r="J14" s="148"/>
      <c r="K14"/>
    </row>
    <row r="15" spans="1:18" s="7" customFormat="1" ht="27.75" customHeight="1" x14ac:dyDescent="0.3">
      <c r="A15" s="18"/>
      <c r="B15" s="116" t="str">
        <f>IF(Introduction!$I$14="Seed"," ","N/A")</f>
        <v>N/A</v>
      </c>
      <c r="C15" s="146" t="s">
        <v>36</v>
      </c>
      <c r="D15" s="147"/>
      <c r="E15" s="147"/>
      <c r="F15" s="147"/>
      <c r="G15" s="147"/>
      <c r="H15" s="147"/>
      <c r="I15" s="147"/>
      <c r="J15" s="148"/>
      <c r="K15"/>
    </row>
    <row r="16" spans="1:18" s="7" customFormat="1" ht="33" customHeight="1" x14ac:dyDescent="0.3">
      <c r="A16" s="18"/>
      <c r="C16" s="132"/>
      <c r="D16" s="133"/>
      <c r="E16" s="133"/>
      <c r="F16" s="133"/>
      <c r="G16" s="133"/>
      <c r="H16" s="133"/>
      <c r="I16" s="133"/>
      <c r="J16" s="134"/>
      <c r="K16"/>
    </row>
    <row r="17" spans="1:50" s="7" customFormat="1" ht="36.75" customHeight="1" x14ac:dyDescent="0.35">
      <c r="A17" s="18"/>
      <c r="B17" s="149" t="s">
        <v>37</v>
      </c>
      <c r="C17" s="149"/>
      <c r="D17" s="149"/>
      <c r="E17" s="149"/>
      <c r="F17" s="149"/>
      <c r="G17" s="149"/>
      <c r="H17" s="149"/>
      <c r="I17" s="149"/>
      <c r="J17" s="149"/>
      <c r="K17"/>
    </row>
    <row r="18" spans="1:50" s="7" customFormat="1" ht="28.5" customHeight="1" x14ac:dyDescent="0.3">
      <c r="A18" s="18"/>
      <c r="B18" s="116"/>
      <c r="C18" s="146" t="s">
        <v>38</v>
      </c>
      <c r="D18" s="147"/>
      <c r="E18" s="147"/>
      <c r="F18" s="147"/>
      <c r="G18" s="147"/>
      <c r="H18" s="147"/>
      <c r="I18" s="147"/>
      <c r="J18" s="148"/>
      <c r="K18"/>
    </row>
    <row r="19" spans="1:50" s="7" customFormat="1" ht="28.5" customHeight="1" x14ac:dyDescent="0.3">
      <c r="A19" s="18"/>
      <c r="B19" s="116"/>
      <c r="C19" s="146" t="s">
        <v>39</v>
      </c>
      <c r="D19" s="147"/>
      <c r="E19" s="147"/>
      <c r="F19" s="147"/>
      <c r="G19" s="147"/>
      <c r="H19" s="147"/>
      <c r="I19" s="147"/>
      <c r="J19" s="148"/>
      <c r="K19"/>
    </row>
    <row r="20" spans="1:50" s="7" customFormat="1" ht="28.5" customHeight="1" x14ac:dyDescent="0.3">
      <c r="A20" s="18"/>
      <c r="B20" s="116"/>
      <c r="C20" s="146" t="s">
        <v>40</v>
      </c>
      <c r="D20" s="147"/>
      <c r="E20" s="147"/>
      <c r="F20" s="147"/>
      <c r="G20" s="147"/>
      <c r="H20" s="147"/>
      <c r="I20" s="147"/>
      <c r="J20" s="148"/>
    </row>
    <row r="21" spans="1:50" s="7" customFormat="1" ht="28.5" customHeight="1" x14ac:dyDescent="0.3">
      <c r="A21" s="18"/>
      <c r="B21" s="116"/>
      <c r="C21" s="146" t="s">
        <v>34</v>
      </c>
      <c r="D21" s="147"/>
      <c r="E21" s="147"/>
      <c r="F21" s="147"/>
      <c r="G21" s="147"/>
      <c r="H21" s="147"/>
      <c r="I21" s="147"/>
      <c r="J21" s="148"/>
    </row>
    <row r="22" spans="1:50" s="7" customFormat="1" ht="28.5" customHeight="1" x14ac:dyDescent="0.3">
      <c r="A22" s="18"/>
      <c r="B22" s="116"/>
      <c r="C22" s="146" t="s">
        <v>35</v>
      </c>
      <c r="D22" s="147"/>
      <c r="E22" s="147"/>
      <c r="F22" s="147"/>
      <c r="G22" s="147"/>
      <c r="H22" s="147"/>
      <c r="I22" s="147"/>
      <c r="J22" s="148"/>
    </row>
    <row r="23" spans="1:50" s="7" customFormat="1" ht="28.5" customHeight="1" x14ac:dyDescent="0.3">
      <c r="A23" s="18"/>
      <c r="B23" s="116"/>
      <c r="C23" s="146" t="s">
        <v>41</v>
      </c>
      <c r="D23" s="147"/>
      <c r="E23" s="147"/>
      <c r="F23" s="147"/>
      <c r="G23" s="147"/>
      <c r="H23" s="147"/>
      <c r="I23" s="147"/>
      <c r="J23" s="148"/>
    </row>
    <row r="24" spans="1:50" s="7" customFormat="1" ht="28.5" customHeight="1" x14ac:dyDescent="0.3">
      <c r="A24" s="19"/>
      <c r="B24" s="116"/>
      <c r="C24" s="146" t="s">
        <v>42</v>
      </c>
      <c r="D24" s="147"/>
      <c r="E24" s="147"/>
      <c r="F24" s="147"/>
      <c r="G24" s="147"/>
      <c r="H24" s="147"/>
      <c r="I24" s="147"/>
      <c r="J24" s="148"/>
      <c r="L24" s="39"/>
      <c r="V24"/>
      <c r="X24"/>
      <c r="Y24"/>
      <c r="Z24"/>
      <c r="AA24"/>
      <c r="AB24"/>
      <c r="AC24"/>
      <c r="AD24"/>
      <c r="AE24"/>
      <c r="AF24"/>
      <c r="AG24"/>
      <c r="AH24"/>
      <c r="AI24"/>
      <c r="AJ24"/>
      <c r="AK24"/>
      <c r="AL24"/>
      <c r="AM24"/>
      <c r="AN24"/>
      <c r="AO24"/>
      <c r="AP24"/>
      <c r="AQ24"/>
      <c r="AR24"/>
      <c r="AS24"/>
      <c r="AT24"/>
      <c r="AU24"/>
      <c r="AV24"/>
      <c r="AW24"/>
      <c r="AX24"/>
    </row>
    <row r="25" spans="1:50" s="18" customFormat="1" ht="28.5" customHeight="1" x14ac:dyDescent="0.3">
      <c r="B25" s="116"/>
      <c r="C25" s="146" t="s">
        <v>43</v>
      </c>
      <c r="D25" s="147"/>
      <c r="E25" s="147"/>
      <c r="F25" s="147"/>
      <c r="G25" s="147"/>
      <c r="H25" s="147"/>
      <c r="I25" s="147"/>
      <c r="J25" s="148"/>
      <c r="L25" s="27"/>
    </row>
    <row r="26" spans="1:50" s="18" customFormat="1" ht="28.5" customHeight="1" x14ac:dyDescent="0.3">
      <c r="B26" s="116"/>
      <c r="C26" s="146" t="s">
        <v>44</v>
      </c>
      <c r="D26" s="147"/>
      <c r="E26" s="147"/>
      <c r="F26" s="147"/>
      <c r="G26" s="147"/>
      <c r="H26" s="147"/>
      <c r="I26" s="147"/>
      <c r="J26" s="148"/>
      <c r="L26" s="27"/>
    </row>
    <row r="27" spans="1:50" s="7" customFormat="1" ht="28.5" customHeight="1" x14ac:dyDescent="0.3">
      <c r="A27" s="18"/>
      <c r="B27" s="116"/>
      <c r="C27" s="146" t="s">
        <v>36</v>
      </c>
      <c r="D27" s="147"/>
      <c r="E27" s="147"/>
      <c r="F27" s="147"/>
      <c r="G27" s="147"/>
      <c r="H27" s="147"/>
      <c r="I27" s="147"/>
      <c r="J27" s="148"/>
    </row>
    <row r="28" spans="1:50" s="18" customFormat="1" ht="30.75" customHeight="1" x14ac:dyDescent="0.3">
      <c r="B28" s="7"/>
      <c r="C28" s="132"/>
      <c r="D28" s="133"/>
      <c r="E28" s="133"/>
      <c r="F28" s="133"/>
      <c r="G28" s="133"/>
      <c r="H28" s="133"/>
      <c r="I28" s="133"/>
      <c r="J28" s="134"/>
      <c r="L28" s="7"/>
      <c r="V28" s="7"/>
      <c r="W28" s="7"/>
      <c r="X28" s="7"/>
      <c r="Y28" s="7"/>
      <c r="Z28" s="7"/>
      <c r="AA28" s="7"/>
      <c r="AB28" s="7"/>
      <c r="AC28" s="7"/>
      <c r="AD28" s="7"/>
      <c r="AE28" s="7"/>
      <c r="AF28" s="7"/>
    </row>
    <row r="29" spans="1:50" s="7" customFormat="1" ht="38.25" customHeight="1" x14ac:dyDescent="0.35">
      <c r="A29" s="15"/>
      <c r="B29" s="149" t="s">
        <v>45</v>
      </c>
      <c r="C29" s="149"/>
      <c r="D29" s="149"/>
      <c r="E29" s="149"/>
      <c r="F29" s="149"/>
      <c r="G29" s="149"/>
      <c r="H29" s="149"/>
      <c r="I29" s="149"/>
      <c r="J29" s="149"/>
      <c r="L29" s="39"/>
      <c r="V29" s="18"/>
      <c r="W29" s="18"/>
      <c r="X29" s="18"/>
      <c r="Y29" s="18"/>
      <c r="Z29" s="18"/>
      <c r="AA29" s="18"/>
      <c r="AB29" s="18"/>
      <c r="AC29" s="18"/>
      <c r="AD29" s="18"/>
      <c r="AE29" s="18"/>
      <c r="AF29" s="18"/>
    </row>
    <row r="30" spans="1:50" s="7" customFormat="1" ht="28.5" customHeight="1" x14ac:dyDescent="0.3">
      <c r="A30" s="15"/>
      <c r="B30" s="116" t="s">
        <v>46</v>
      </c>
      <c r="C30" s="142" t="s">
        <v>47</v>
      </c>
      <c r="D30" s="143"/>
      <c r="E30" s="143"/>
      <c r="F30" s="143"/>
      <c r="G30" s="143"/>
      <c r="H30" s="143"/>
      <c r="I30" s="143"/>
      <c r="J30" s="144"/>
      <c r="L30" s="39"/>
      <c r="V30" s="18"/>
      <c r="W30" s="18"/>
      <c r="X30" s="18"/>
      <c r="Y30" s="18"/>
      <c r="Z30" s="18"/>
      <c r="AA30" s="18"/>
      <c r="AB30" s="18"/>
      <c r="AC30" s="18"/>
      <c r="AD30" s="18"/>
      <c r="AE30" s="18"/>
      <c r="AF30" s="18"/>
    </row>
    <row r="31" spans="1:50" s="7" customFormat="1" ht="28.5" customHeight="1" x14ac:dyDescent="0.3">
      <c r="A31" s="15"/>
      <c r="B31" s="116" t="str">
        <f>IF(Introduction!$I$14="Digital Generator Stream 1"," ","N/A")</f>
        <v>N/A</v>
      </c>
      <c r="C31" s="142" t="s">
        <v>48</v>
      </c>
      <c r="D31" s="143"/>
      <c r="E31" s="143"/>
      <c r="F31" s="143"/>
      <c r="G31" s="143"/>
      <c r="H31" s="143"/>
      <c r="I31" s="143"/>
      <c r="J31" s="144"/>
      <c r="L31" s="39"/>
      <c r="V31" s="18"/>
      <c r="W31" s="18"/>
      <c r="X31" s="18"/>
      <c r="Y31" s="18"/>
      <c r="Z31" s="18"/>
      <c r="AA31" s="18"/>
      <c r="AB31" s="18"/>
      <c r="AC31" s="18"/>
      <c r="AD31" s="18"/>
      <c r="AE31" s="18"/>
      <c r="AF31" s="18"/>
    </row>
    <row r="32" spans="1:50" s="7" customFormat="1" ht="28.5" customHeight="1" x14ac:dyDescent="0.3">
      <c r="A32" s="15"/>
      <c r="B32" s="116" t="str">
        <f>IF(Introduction!$I$14="Digital Generator Stream 1"," ","N/A")</f>
        <v>N/A</v>
      </c>
      <c r="C32" s="142" t="s">
        <v>49</v>
      </c>
      <c r="D32" s="143"/>
      <c r="E32" s="143"/>
      <c r="F32" s="143"/>
      <c r="G32" s="143"/>
      <c r="H32" s="143"/>
      <c r="I32" s="143"/>
      <c r="J32" s="144"/>
      <c r="L32" s="39"/>
      <c r="V32" s="18"/>
      <c r="W32" s="18"/>
      <c r="X32" s="18"/>
      <c r="Y32" s="18"/>
      <c r="Z32" s="18"/>
      <c r="AA32" s="18"/>
      <c r="AB32" s="18"/>
      <c r="AC32" s="18"/>
      <c r="AD32" s="18"/>
      <c r="AE32" s="18"/>
      <c r="AF32" s="18"/>
    </row>
    <row r="33" spans="1:32" s="7" customFormat="1" ht="28.5" customHeight="1" x14ac:dyDescent="0.3">
      <c r="A33" s="15"/>
      <c r="B33" s="116" t="str">
        <f>IF(Introduction!$I$14="Digital Generator Stream 1"," ","N/A")</f>
        <v>N/A</v>
      </c>
      <c r="C33" s="142" t="s">
        <v>50</v>
      </c>
      <c r="D33" s="143"/>
      <c r="E33" s="143"/>
      <c r="F33" s="143"/>
      <c r="G33" s="143"/>
      <c r="H33" s="143"/>
      <c r="I33" s="143"/>
      <c r="J33" s="144"/>
      <c r="L33" s="39"/>
      <c r="V33" s="18"/>
      <c r="W33" s="18"/>
      <c r="X33" s="18"/>
      <c r="Y33" s="18"/>
      <c r="Z33" s="18"/>
      <c r="AA33" s="18"/>
      <c r="AB33" s="18"/>
      <c r="AC33" s="18"/>
      <c r="AD33" s="18"/>
      <c r="AE33" s="18"/>
      <c r="AF33" s="18"/>
    </row>
    <row r="34" spans="1:32" s="7" customFormat="1" ht="28.5" customHeight="1" x14ac:dyDescent="0.3">
      <c r="A34" s="15"/>
      <c r="B34" s="116" t="str">
        <f>IF(Introduction!$I$14="Digital Generator Stream 1"," ","N/A")</f>
        <v>N/A</v>
      </c>
      <c r="C34" s="142" t="s">
        <v>51</v>
      </c>
      <c r="D34" s="143"/>
      <c r="E34" s="143"/>
      <c r="F34" s="143"/>
      <c r="G34" s="143"/>
      <c r="H34" s="143"/>
      <c r="I34" s="143"/>
      <c r="J34" s="144"/>
      <c r="L34" s="39"/>
      <c r="V34" s="18"/>
      <c r="W34" s="18"/>
      <c r="X34" s="18"/>
      <c r="Y34" s="18"/>
      <c r="Z34" s="18"/>
      <c r="AA34" s="18"/>
      <c r="AB34" s="18"/>
      <c r="AC34" s="18"/>
      <c r="AD34" s="18"/>
      <c r="AE34" s="18"/>
      <c r="AF34" s="18"/>
    </row>
    <row r="35" spans="1:32" s="7" customFormat="1" ht="28.5" customHeight="1" x14ac:dyDescent="0.3">
      <c r="A35" s="15"/>
      <c r="B35" s="116" t="str">
        <f>IF(Introduction!$I$14="Digital Generator Stream 1"," ","N/A")</f>
        <v>N/A</v>
      </c>
      <c r="C35" s="142" t="s">
        <v>52</v>
      </c>
      <c r="D35" s="143"/>
      <c r="E35" s="143"/>
      <c r="F35" s="143"/>
      <c r="G35" s="143"/>
      <c r="H35" s="143"/>
      <c r="I35" s="143"/>
      <c r="J35" s="144"/>
      <c r="L35" s="39"/>
      <c r="V35" s="18"/>
      <c r="W35" s="18"/>
      <c r="X35" s="18"/>
      <c r="Y35" s="18"/>
      <c r="Z35" s="18"/>
      <c r="AA35" s="18"/>
      <c r="AB35" s="18"/>
      <c r="AC35" s="18"/>
      <c r="AD35" s="18"/>
      <c r="AE35" s="18"/>
      <c r="AF35" s="18"/>
    </row>
    <row r="36" spans="1:32" s="18" customFormat="1" ht="28.5" customHeight="1" x14ac:dyDescent="0.3">
      <c r="B36" s="116" t="str">
        <f>IF(Introduction!$I$14="Digital Generator Stream 1"," ","N/A")</f>
        <v>N/A</v>
      </c>
      <c r="C36" s="142" t="s">
        <v>34</v>
      </c>
      <c r="D36" s="143"/>
      <c r="E36" s="143"/>
      <c r="F36" s="143"/>
      <c r="G36" s="143"/>
      <c r="H36" s="143"/>
      <c r="I36" s="143"/>
      <c r="J36" s="144"/>
      <c r="L36" s="7"/>
      <c r="M36" s="7"/>
      <c r="N36" s="7"/>
      <c r="O36" s="7"/>
      <c r="P36" s="7"/>
      <c r="Q36" s="7"/>
      <c r="R36" s="7"/>
      <c r="S36" s="7"/>
      <c r="T36" s="7"/>
      <c r="U36" s="7"/>
      <c r="V36" s="7"/>
      <c r="W36" s="7"/>
      <c r="X36" s="7"/>
      <c r="Y36" s="7"/>
      <c r="Z36" s="7"/>
      <c r="AA36" s="7"/>
      <c r="AB36" s="7"/>
      <c r="AC36" s="7"/>
      <c r="AD36" s="7"/>
      <c r="AE36" s="7"/>
      <c r="AF36" s="7"/>
    </row>
    <row r="37" spans="1:32" s="18" customFormat="1" ht="28.5" customHeight="1" x14ac:dyDescent="0.3">
      <c r="B37" s="116" t="str">
        <f>IF(Introduction!$I$14="Digital Generator Stream 1"," ","N/A")</f>
        <v>N/A</v>
      </c>
      <c r="C37" s="142" t="s">
        <v>35</v>
      </c>
      <c r="D37" s="143"/>
      <c r="E37" s="143"/>
      <c r="F37" s="143"/>
      <c r="G37" s="143"/>
      <c r="H37" s="143"/>
      <c r="I37" s="143"/>
      <c r="J37" s="144"/>
      <c r="L37" s="7"/>
      <c r="M37" s="7"/>
      <c r="N37" s="7"/>
      <c r="O37" s="7"/>
      <c r="P37" s="7"/>
      <c r="Q37" s="7"/>
      <c r="R37" s="7"/>
      <c r="S37" s="7"/>
      <c r="T37" s="7"/>
      <c r="U37" s="7"/>
      <c r="V37" s="7"/>
      <c r="W37" s="7"/>
      <c r="X37" s="7"/>
      <c r="Y37" s="7"/>
      <c r="Z37" s="7"/>
      <c r="AA37" s="7"/>
      <c r="AB37" s="7"/>
      <c r="AC37" s="7"/>
      <c r="AD37" s="7"/>
      <c r="AE37" s="7"/>
      <c r="AF37" s="7"/>
    </row>
    <row r="38" spans="1:32" s="18" customFormat="1" ht="28.5" customHeight="1" x14ac:dyDescent="0.3">
      <c r="B38" s="116" t="str">
        <f>IF(Introduction!$I$14="Digital Generator Stream 1"," ","N/A")</f>
        <v>N/A</v>
      </c>
      <c r="C38" s="142" t="s">
        <v>36</v>
      </c>
      <c r="D38" s="143"/>
      <c r="E38" s="143"/>
      <c r="F38" s="143"/>
      <c r="G38" s="143"/>
      <c r="H38" s="143"/>
      <c r="I38" s="143"/>
      <c r="J38" s="144"/>
      <c r="L38" s="7"/>
      <c r="M38" s="7"/>
      <c r="N38" s="7"/>
      <c r="O38" s="7"/>
      <c r="P38" s="7"/>
      <c r="Q38" s="7"/>
      <c r="R38" s="7"/>
      <c r="S38" s="7"/>
      <c r="T38" s="7"/>
      <c r="U38" s="7"/>
      <c r="V38" s="7"/>
      <c r="W38" s="7"/>
      <c r="X38" s="7"/>
      <c r="Y38" s="7"/>
      <c r="Z38" s="7"/>
      <c r="AA38" s="7"/>
      <c r="AB38" s="7"/>
      <c r="AC38" s="7"/>
      <c r="AD38" s="7"/>
      <c r="AE38" s="7"/>
      <c r="AF38" s="7"/>
    </row>
    <row r="39" spans="1:32" s="18" customFormat="1" ht="33" customHeight="1" x14ac:dyDescent="0.3">
      <c r="B39" s="7"/>
      <c r="C39" s="132"/>
      <c r="D39" s="133"/>
      <c r="E39" s="133"/>
      <c r="F39" s="133"/>
      <c r="G39" s="133"/>
      <c r="H39" s="133"/>
      <c r="I39" s="133"/>
      <c r="J39" s="134"/>
      <c r="L39" s="7"/>
      <c r="M39" s="7"/>
      <c r="N39" s="7"/>
      <c r="O39" s="7"/>
      <c r="P39" s="7"/>
      <c r="Q39" s="7"/>
      <c r="R39" s="7"/>
      <c r="S39" s="7"/>
      <c r="T39" s="7"/>
      <c r="U39" s="7"/>
      <c r="V39" s="7"/>
      <c r="W39" s="7"/>
      <c r="X39" s="7"/>
      <c r="Y39" s="7"/>
      <c r="Z39" s="7"/>
      <c r="AA39" s="7"/>
      <c r="AB39" s="7"/>
      <c r="AC39" s="7"/>
      <c r="AD39" s="7"/>
      <c r="AE39" s="7"/>
      <c r="AF39" s="7"/>
    </row>
    <row r="40" spans="1:32" s="7" customFormat="1" ht="38.25" customHeight="1" x14ac:dyDescent="0.35">
      <c r="A40" s="15"/>
      <c r="B40" s="149" t="s">
        <v>53</v>
      </c>
      <c r="C40" s="149"/>
      <c r="D40" s="149"/>
      <c r="E40" s="149"/>
      <c r="F40" s="149"/>
      <c r="G40" s="149"/>
      <c r="H40" s="149"/>
      <c r="I40" s="149"/>
      <c r="J40" s="149"/>
      <c r="L40" s="39"/>
      <c r="V40" s="18"/>
      <c r="W40" s="18"/>
      <c r="X40" s="18"/>
      <c r="Y40" s="18"/>
      <c r="Z40" s="18"/>
      <c r="AA40" s="18"/>
      <c r="AB40" s="18"/>
      <c r="AC40" s="18"/>
      <c r="AD40" s="18"/>
      <c r="AE40" s="18"/>
      <c r="AF40" s="18"/>
    </row>
    <row r="41" spans="1:32" s="7" customFormat="1" ht="28.5" customHeight="1" x14ac:dyDescent="0.3">
      <c r="A41" s="15"/>
      <c r="B41" s="116" t="str">
        <f>IF(Introduction!$I$14="Digital Generator Stream 2"," ","N/A")</f>
        <v>N/A</v>
      </c>
      <c r="C41" s="142" t="s">
        <v>54</v>
      </c>
      <c r="D41" s="143"/>
      <c r="E41" s="143"/>
      <c r="F41" s="143"/>
      <c r="G41" s="143"/>
      <c r="H41" s="143"/>
      <c r="I41" s="143"/>
      <c r="J41" s="144"/>
      <c r="L41" s="39"/>
      <c r="V41" s="18"/>
      <c r="W41" s="18"/>
      <c r="X41" s="18"/>
      <c r="Y41" s="18"/>
      <c r="Z41" s="18"/>
      <c r="AA41" s="18"/>
      <c r="AB41" s="18"/>
      <c r="AC41" s="18"/>
      <c r="AD41" s="18"/>
      <c r="AE41" s="18"/>
      <c r="AF41" s="18"/>
    </row>
    <row r="42" spans="1:32" s="7" customFormat="1" ht="28.5" customHeight="1" x14ac:dyDescent="0.3">
      <c r="A42" s="15"/>
      <c r="B42" s="116" t="str">
        <f>IF(Introduction!$I$14="Digital Generator Stream 2"," ","N/A")</f>
        <v>N/A</v>
      </c>
      <c r="C42" s="142" t="s">
        <v>55</v>
      </c>
      <c r="D42" s="143"/>
      <c r="E42" s="143"/>
      <c r="F42" s="143"/>
      <c r="G42" s="143"/>
      <c r="H42" s="143"/>
      <c r="I42" s="143"/>
      <c r="J42" s="144"/>
      <c r="L42" s="39"/>
      <c r="V42" s="18"/>
      <c r="W42" s="18"/>
      <c r="X42" s="18"/>
      <c r="Y42" s="18"/>
      <c r="Z42" s="18"/>
      <c r="AA42" s="18"/>
      <c r="AB42" s="18"/>
      <c r="AC42" s="18"/>
      <c r="AD42" s="18"/>
      <c r="AE42" s="18"/>
      <c r="AF42" s="18"/>
    </row>
    <row r="43" spans="1:32" s="18" customFormat="1" ht="28.5" customHeight="1" x14ac:dyDescent="0.3">
      <c r="B43" s="116" t="str">
        <f>IF(Introduction!$I$14="Digital Generator Stream 2"," ","N/A")</f>
        <v>N/A</v>
      </c>
      <c r="C43" s="142" t="s">
        <v>34</v>
      </c>
      <c r="D43" s="143"/>
      <c r="E43" s="143"/>
      <c r="F43" s="143"/>
      <c r="G43" s="143"/>
      <c r="H43" s="143"/>
      <c r="I43" s="143"/>
      <c r="J43" s="144"/>
      <c r="L43" s="7"/>
      <c r="M43" s="7"/>
      <c r="N43" s="7"/>
      <c r="O43" s="7"/>
      <c r="P43" s="7"/>
      <c r="Q43" s="7"/>
      <c r="R43" s="7"/>
      <c r="S43" s="7"/>
      <c r="T43" s="7"/>
      <c r="U43" s="7"/>
      <c r="V43" s="7"/>
      <c r="W43" s="7"/>
      <c r="X43" s="7"/>
      <c r="Y43" s="7"/>
      <c r="Z43" s="7"/>
      <c r="AA43" s="7"/>
      <c r="AB43" s="7"/>
      <c r="AC43" s="7"/>
      <c r="AD43" s="7"/>
      <c r="AE43" s="7"/>
      <c r="AF43" s="7"/>
    </row>
    <row r="44" spans="1:32" s="18" customFormat="1" ht="28.5" customHeight="1" x14ac:dyDescent="0.3">
      <c r="B44" s="116" t="str">
        <f>IF(Introduction!$I$14="Digital Generator Stream 2"," ","N/A")</f>
        <v>N/A</v>
      </c>
      <c r="C44" s="142" t="s">
        <v>35</v>
      </c>
      <c r="D44" s="143"/>
      <c r="E44" s="143"/>
      <c r="F44" s="143"/>
      <c r="G44" s="143"/>
      <c r="H44" s="143"/>
      <c r="I44" s="143"/>
      <c r="J44" s="144"/>
      <c r="L44" s="7"/>
      <c r="M44" s="7"/>
      <c r="N44" s="7"/>
      <c r="O44" s="7"/>
      <c r="P44" s="7"/>
      <c r="Q44" s="7"/>
      <c r="R44" s="7"/>
      <c r="S44" s="7"/>
      <c r="T44" s="7"/>
      <c r="U44" s="7"/>
      <c r="V44" s="7"/>
      <c r="W44" s="7"/>
      <c r="X44" s="7"/>
      <c r="Y44" s="7"/>
      <c r="Z44" s="7"/>
      <c r="AA44" s="7"/>
      <c r="AB44" s="7"/>
      <c r="AC44" s="7"/>
      <c r="AD44" s="7"/>
      <c r="AE44" s="7"/>
      <c r="AF44" s="7"/>
    </row>
    <row r="45" spans="1:32" s="18" customFormat="1" ht="28.5" customHeight="1" x14ac:dyDescent="0.3">
      <c r="B45" s="116" t="str">
        <f>IF(Introduction!$I$14="Digital Generator Stream 2"," ","N/A")</f>
        <v>N/A</v>
      </c>
      <c r="C45" s="142" t="s">
        <v>36</v>
      </c>
      <c r="D45" s="143"/>
      <c r="E45" s="143"/>
      <c r="F45" s="143"/>
      <c r="G45" s="143"/>
      <c r="H45" s="143"/>
      <c r="I45" s="143"/>
      <c r="J45" s="144"/>
      <c r="L45" s="7"/>
      <c r="M45" s="7"/>
      <c r="N45" s="7"/>
      <c r="O45" s="7"/>
      <c r="P45" s="7"/>
      <c r="Q45" s="7"/>
      <c r="R45" s="7"/>
      <c r="S45" s="7"/>
      <c r="T45" s="7"/>
      <c r="U45" s="7"/>
      <c r="V45" s="7"/>
      <c r="W45" s="7"/>
      <c r="X45" s="7"/>
      <c r="Y45" s="7"/>
      <c r="Z45" s="7"/>
      <c r="AA45" s="7"/>
      <c r="AB45" s="7"/>
      <c r="AC45" s="7"/>
      <c r="AD45" s="7"/>
      <c r="AE45" s="7"/>
      <c r="AF45" s="7"/>
    </row>
    <row r="46" spans="1:32" s="18" customFormat="1" ht="33" customHeight="1" x14ac:dyDescent="0.3">
      <c r="B46" s="7"/>
      <c r="C46" s="132"/>
      <c r="D46" s="133"/>
      <c r="E46" s="133"/>
      <c r="F46" s="133"/>
      <c r="G46" s="133"/>
      <c r="H46" s="133"/>
      <c r="I46" s="133"/>
      <c r="J46" s="134"/>
      <c r="L46" s="7"/>
      <c r="M46" s="7"/>
      <c r="N46" s="7"/>
      <c r="O46" s="7"/>
      <c r="P46" s="7"/>
      <c r="Q46" s="7"/>
      <c r="R46" s="7"/>
      <c r="S46" s="7"/>
      <c r="T46" s="7"/>
      <c r="U46" s="7"/>
      <c r="V46" s="7"/>
      <c r="W46" s="7"/>
      <c r="X46" s="7"/>
      <c r="Y46" s="7"/>
      <c r="Z46" s="7"/>
      <c r="AA46" s="7"/>
      <c r="AB46" s="7"/>
      <c r="AC46" s="7"/>
      <c r="AD46" s="7"/>
      <c r="AE46" s="7"/>
      <c r="AF46" s="7"/>
    </row>
    <row r="47" spans="1:32" s="7" customFormat="1" ht="36" customHeight="1" x14ac:dyDescent="0.3">
      <c r="A47" s="18"/>
      <c r="B47" s="18" t="s">
        <v>25</v>
      </c>
      <c r="C47" s="20" t="s">
        <v>56</v>
      </c>
      <c r="D47" s="18" t="s">
        <v>57</v>
      </c>
      <c r="E47" s="39"/>
      <c r="F47" s="39"/>
      <c r="G47" s="39"/>
      <c r="H47" s="39"/>
      <c r="I47" s="39"/>
      <c r="J47" s="39"/>
      <c r="K47" s="39"/>
      <c r="M47" s="39"/>
      <c r="N47" s="39"/>
      <c r="O47" s="110"/>
      <c r="P47" s="18"/>
      <c r="R47" s="18"/>
      <c r="S47" s="18"/>
      <c r="T47" s="18"/>
      <c r="U47" s="18"/>
      <c r="V47" s="113"/>
      <c r="W47" s="113"/>
      <c r="X47" s="113"/>
      <c r="Y47" s="113"/>
      <c r="Z47" s="113"/>
      <c r="AA47" s="113"/>
      <c r="AB47" s="113"/>
      <c r="AC47" s="113"/>
      <c r="AD47" s="113"/>
      <c r="AE47" s="113"/>
      <c r="AF47" s="113"/>
    </row>
    <row r="48" spans="1:32" s="113" customFormat="1" ht="26.25" customHeight="1" x14ac:dyDescent="0.3">
      <c r="A48" s="114"/>
      <c r="B48" s="16"/>
      <c r="C48" s="17"/>
      <c r="D48" s="27"/>
      <c r="E48" s="27"/>
      <c r="F48" s="27"/>
      <c r="G48" s="27"/>
      <c r="H48" s="27"/>
      <c r="I48" s="27"/>
      <c r="J48" s="27"/>
      <c r="K48" s="27"/>
      <c r="M48" s="7"/>
      <c r="N48" s="7"/>
      <c r="O48" s="7"/>
      <c r="P48" s="7"/>
      <c r="Q48" s="7"/>
      <c r="R48" s="7"/>
      <c r="S48" s="7"/>
      <c r="T48" s="7"/>
      <c r="U48" s="7"/>
    </row>
    <row r="49" spans="2:22" ht="97.5" customHeight="1" x14ac:dyDescent="0.3">
      <c r="B49" s="138"/>
      <c r="C49" s="139"/>
      <c r="D49" s="139"/>
      <c r="E49" s="139"/>
      <c r="F49" s="139"/>
      <c r="G49" s="139"/>
      <c r="H49" s="139"/>
      <c r="I49" s="139"/>
      <c r="J49" s="140"/>
      <c r="K49" s="27"/>
      <c r="N49" s="7"/>
      <c r="O49" s="7"/>
      <c r="P49" s="113"/>
      <c r="Q49" s="113"/>
      <c r="R49" s="113"/>
      <c r="S49" s="113"/>
      <c r="T49" s="113"/>
      <c r="U49" s="113"/>
    </row>
    <row r="50" spans="2:22" ht="15.75" x14ac:dyDescent="0.25">
      <c r="B50" s="7"/>
      <c r="C50" s="14"/>
      <c r="D50" s="7"/>
      <c r="E50" s="7"/>
      <c r="F50" s="7"/>
      <c r="G50" s="7"/>
      <c r="H50" s="7"/>
      <c r="I50" s="7"/>
      <c r="J50" s="7"/>
      <c r="K50" s="7"/>
      <c r="M50" s="113"/>
      <c r="N50" s="113"/>
      <c r="O50" s="113"/>
      <c r="P50" s="113"/>
      <c r="Q50" s="113"/>
      <c r="R50" s="113"/>
      <c r="S50" s="113"/>
      <c r="T50" s="113"/>
      <c r="U50" s="113"/>
    </row>
    <row r="51" spans="2:22" ht="15.75" x14ac:dyDescent="0.25">
      <c r="B51" s="7"/>
      <c r="C51" s="13"/>
      <c r="D51" s="7"/>
      <c r="E51" s="7"/>
      <c r="F51" s="7"/>
      <c r="G51" s="7"/>
      <c r="H51" s="7"/>
      <c r="I51" s="7"/>
      <c r="J51" s="7"/>
      <c r="K51" s="7"/>
    </row>
    <row r="52" spans="2:22" ht="42" customHeight="1" x14ac:dyDescent="0.3">
      <c r="B52" s="41" t="s">
        <v>25</v>
      </c>
      <c r="C52" s="42" t="s">
        <v>58</v>
      </c>
      <c r="D52" s="141" t="s">
        <v>59</v>
      </c>
      <c r="E52" s="141"/>
      <c r="F52" s="141"/>
      <c r="G52" s="141"/>
      <c r="H52" s="141"/>
      <c r="I52" s="141"/>
      <c r="J52" s="141"/>
      <c r="K52" s="39"/>
    </row>
    <row r="53" spans="2:22" ht="15.75" x14ac:dyDescent="0.25">
      <c r="B53" s="7"/>
      <c r="C53" s="13"/>
      <c r="D53" s="7"/>
      <c r="E53" s="7"/>
      <c r="F53" s="7"/>
      <c r="G53" s="7"/>
      <c r="H53" s="7"/>
      <c r="I53" s="7"/>
      <c r="J53" s="7"/>
      <c r="K53" s="7"/>
    </row>
    <row r="54" spans="2:22" ht="117" customHeight="1" x14ac:dyDescent="0.25">
      <c r="B54" s="138"/>
      <c r="C54" s="139"/>
      <c r="D54" s="139"/>
      <c r="E54" s="139"/>
      <c r="F54" s="139"/>
      <c r="G54" s="139"/>
      <c r="H54" s="139"/>
      <c r="I54" s="139"/>
      <c r="J54" s="140"/>
      <c r="K54" s="7"/>
    </row>
    <row r="57" spans="2:22" ht="18.75" x14ac:dyDescent="0.3">
      <c r="B57" s="18" t="s">
        <v>25</v>
      </c>
      <c r="C57" s="20" t="s">
        <v>60</v>
      </c>
      <c r="D57" s="18" t="s">
        <v>61</v>
      </c>
      <c r="E57" s="18"/>
      <c r="F57" s="18"/>
      <c r="G57" s="18"/>
      <c r="H57" s="18"/>
      <c r="I57" s="18"/>
      <c r="J57" s="18"/>
    </row>
    <row r="59" spans="2:22" ht="45" customHeight="1" x14ac:dyDescent="0.25">
      <c r="B59" s="135"/>
      <c r="C59" s="136"/>
      <c r="D59" s="136"/>
      <c r="E59" s="136"/>
      <c r="F59" s="136"/>
      <c r="G59" s="136"/>
      <c r="H59" s="136"/>
      <c r="I59" s="136"/>
      <c r="J59" s="137"/>
    </row>
    <row r="61" spans="2:22" ht="18.75" x14ac:dyDescent="0.3">
      <c r="B61" s="18" t="s">
        <v>25</v>
      </c>
      <c r="C61" s="20" t="s">
        <v>62</v>
      </c>
      <c r="D61" s="18" t="s">
        <v>63</v>
      </c>
      <c r="E61" s="18"/>
      <c r="F61" s="18"/>
      <c r="G61" s="18"/>
      <c r="H61" s="18"/>
      <c r="I61" s="18"/>
      <c r="J61" s="18"/>
      <c r="K61" s="18"/>
      <c r="L61" s="18"/>
      <c r="M61" s="18"/>
      <c r="N61" s="18"/>
      <c r="O61" s="18"/>
      <c r="P61" s="7"/>
      <c r="Q61" s="7"/>
      <c r="R61" s="7"/>
      <c r="S61" s="7"/>
      <c r="T61" s="7"/>
      <c r="U61" s="7"/>
      <c r="V61" s="7"/>
    </row>
    <row r="62" spans="2:22" ht="15.75" x14ac:dyDescent="0.25">
      <c r="B62" s="7"/>
      <c r="C62" s="13"/>
      <c r="D62" s="7"/>
      <c r="E62" s="7"/>
      <c r="F62" s="7"/>
      <c r="G62" s="7"/>
      <c r="H62" s="7"/>
      <c r="I62" s="7"/>
      <c r="J62" s="7"/>
      <c r="K62" s="7"/>
      <c r="L62" s="7"/>
      <c r="M62" s="7"/>
      <c r="N62" s="7"/>
      <c r="O62" s="7"/>
      <c r="P62" s="7"/>
      <c r="Q62" s="7"/>
      <c r="R62" s="7"/>
      <c r="S62" s="7"/>
      <c r="T62" s="7"/>
      <c r="U62" s="7"/>
      <c r="V62" s="7"/>
    </row>
    <row r="63" spans="2:22" ht="18.75" x14ac:dyDescent="0.3">
      <c r="B63" s="11" t="s">
        <v>64</v>
      </c>
      <c r="C63" s="13"/>
      <c r="D63" s="7"/>
      <c r="E63" s="7"/>
      <c r="F63" s="7"/>
      <c r="G63" s="7"/>
      <c r="H63" s="7"/>
      <c r="K63" s="18"/>
      <c r="L63" s="18"/>
      <c r="M63" s="18"/>
      <c r="N63" s="18"/>
      <c r="O63" s="18"/>
      <c r="P63" s="18"/>
      <c r="Q63" s="18"/>
      <c r="R63" s="18"/>
      <c r="S63" s="7"/>
      <c r="T63" s="7"/>
      <c r="U63" s="7"/>
      <c r="V63" s="7"/>
    </row>
    <row r="64" spans="2:22" ht="18.75" x14ac:dyDescent="0.3">
      <c r="B64" s="117"/>
      <c r="C64" s="145" t="s">
        <v>65</v>
      </c>
      <c r="D64" s="145"/>
      <c r="E64" s="145"/>
      <c r="F64" s="145"/>
      <c r="G64" s="145"/>
      <c r="H64" s="145"/>
      <c r="I64" s="145"/>
      <c r="J64" s="145"/>
      <c r="K64" s="18"/>
      <c r="L64" s="18"/>
      <c r="M64" s="18"/>
      <c r="N64" s="18"/>
      <c r="O64" s="18"/>
      <c r="P64" s="18"/>
      <c r="Q64" s="18"/>
      <c r="R64" s="18"/>
      <c r="S64" s="7"/>
      <c r="T64" s="7"/>
      <c r="U64" s="7"/>
      <c r="V64" s="7"/>
    </row>
    <row r="65" spans="2:22" ht="18.75" x14ac:dyDescent="0.3">
      <c r="B65" s="117"/>
      <c r="C65" s="145" t="s">
        <v>66</v>
      </c>
      <c r="D65" s="145"/>
      <c r="E65" s="145"/>
      <c r="F65" s="145"/>
      <c r="G65" s="145"/>
      <c r="H65" s="145"/>
      <c r="I65" s="145"/>
      <c r="J65" s="145"/>
      <c r="K65" s="18"/>
      <c r="L65" s="18"/>
      <c r="M65" s="18"/>
      <c r="N65" s="18"/>
      <c r="O65" s="18"/>
      <c r="P65" s="18"/>
      <c r="Q65" s="18"/>
      <c r="R65" s="18"/>
      <c r="S65" s="7"/>
      <c r="T65" s="7"/>
      <c r="U65" s="7"/>
      <c r="V65" s="7"/>
    </row>
    <row r="66" spans="2:22" ht="18.75" x14ac:dyDescent="0.3">
      <c r="B66" s="7"/>
      <c r="C66" s="13"/>
      <c r="D66" s="7"/>
      <c r="E66" s="7"/>
      <c r="F66" s="7"/>
      <c r="G66" s="7"/>
      <c r="H66" s="7"/>
      <c r="I66" s="7"/>
      <c r="J66" s="7"/>
      <c r="K66" s="18"/>
      <c r="L66" s="18"/>
      <c r="M66" s="18"/>
      <c r="N66" s="18"/>
      <c r="O66" s="18"/>
      <c r="P66" s="18"/>
      <c r="Q66" s="18"/>
      <c r="R66" s="18"/>
      <c r="S66" s="7"/>
      <c r="T66" s="7"/>
      <c r="U66" s="7"/>
      <c r="V66" s="7"/>
    </row>
    <row r="67" spans="2:22" ht="18.75" x14ac:dyDescent="0.3">
      <c r="K67" s="18"/>
      <c r="L67" s="18"/>
      <c r="M67" s="18"/>
      <c r="N67" s="18"/>
      <c r="O67" s="18"/>
      <c r="P67" s="18"/>
      <c r="Q67" s="18"/>
      <c r="R67" s="18"/>
    </row>
  </sheetData>
  <sheetProtection algorithmName="SHA-512" hashValue="4uaJyQmpFpsQ6ApMlmdK74kMy+Ja+XZvxKyXSiaya0H0b4JbPcqaQ2+47pUTkRiSy3rpzri3OXejbJnpPc3baQ==" saltValue="x9Cgea1ityK70MPDfzMlOw==" spinCount="100000" sheet="1" objects="1" scenarios="1"/>
  <mergeCells count="43">
    <mergeCell ref="C45:J45"/>
    <mergeCell ref="B40:J40"/>
    <mergeCell ref="C41:J41"/>
    <mergeCell ref="C42:J42"/>
    <mergeCell ref="C43:J43"/>
    <mergeCell ref="C44:J44"/>
    <mergeCell ref="B10:J10"/>
    <mergeCell ref="B17:J17"/>
    <mergeCell ref="C18:J18"/>
    <mergeCell ref="C19:J19"/>
    <mergeCell ref="C20:J20"/>
    <mergeCell ref="C64:J64"/>
    <mergeCell ref="C65:J65"/>
    <mergeCell ref="C11:J11"/>
    <mergeCell ref="C12:J12"/>
    <mergeCell ref="C13:J13"/>
    <mergeCell ref="C14:J14"/>
    <mergeCell ref="C15:J15"/>
    <mergeCell ref="C21:J21"/>
    <mergeCell ref="C22:J22"/>
    <mergeCell ref="C23:J23"/>
    <mergeCell ref="C24:J24"/>
    <mergeCell ref="C25:J25"/>
    <mergeCell ref="C26:J26"/>
    <mergeCell ref="C27:J27"/>
    <mergeCell ref="B29:J29"/>
    <mergeCell ref="C30:J30"/>
    <mergeCell ref="C28:J28"/>
    <mergeCell ref="C16:J16"/>
    <mergeCell ref="B59:J59"/>
    <mergeCell ref="B49:J49"/>
    <mergeCell ref="D52:J52"/>
    <mergeCell ref="B54:J54"/>
    <mergeCell ref="C46:J46"/>
    <mergeCell ref="C39:J39"/>
    <mergeCell ref="C31:J31"/>
    <mergeCell ref="C32:J32"/>
    <mergeCell ref="C33:J33"/>
    <mergeCell ref="C34:J34"/>
    <mergeCell ref="C35:J35"/>
    <mergeCell ref="C36:J36"/>
    <mergeCell ref="C37:J37"/>
    <mergeCell ref="C38:J38"/>
  </mergeCells>
  <pageMargins left="0.7" right="0.7" top="0.75" bottom="0.75" header="0.3" footer="0.3"/>
  <pageSetup orientation="portrait" r:id="rId1"/>
  <ignoredErrors>
    <ignoredError sqref="B41:B4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DA04D599-8DB6-4CA1-AB8A-C6A53159696A}">
          <x14:formula1>
            <xm:f>Sheet1!$L$2:$L$4</xm:f>
          </x14:formula1>
          <xm:sqref>B11:B15 B30:B38 B41:B45 B18:B27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C9E6-AC32-4E16-88C0-AC9540D86E0F}">
  <dimension ref="A2:AF78"/>
  <sheetViews>
    <sheetView showGridLines="0" zoomScale="90" zoomScaleNormal="90" workbookViewId="0"/>
  </sheetViews>
  <sheetFormatPr defaultRowHeight="15" x14ac:dyDescent="0.25"/>
  <cols>
    <col min="1" max="1" width="5.7109375" customWidth="1"/>
    <col min="2" max="2" width="20.42578125" customWidth="1"/>
    <col min="3" max="3" width="15.5703125" customWidth="1"/>
    <col min="4" max="7" width="25.7109375" customWidth="1"/>
    <col min="8" max="10" width="15.5703125" customWidth="1"/>
    <col min="13" max="13" width="14.42578125" customWidth="1"/>
  </cols>
  <sheetData>
    <row r="2" spans="1:32" s="7" customFormat="1" ht="18.75" x14ac:dyDescent="0.3">
      <c r="A2"/>
      <c r="B2" s="21" t="s">
        <v>18</v>
      </c>
      <c r="C2" s="22"/>
      <c r="D2" s="23"/>
      <c r="E2" s="23"/>
      <c r="F2" s="23"/>
      <c r="G2" s="23"/>
      <c r="H2" s="23"/>
      <c r="I2" s="23"/>
      <c r="J2" s="23"/>
      <c r="K2" s="23"/>
      <c r="L2" s="23"/>
      <c r="M2" s="23"/>
      <c r="N2" s="23"/>
      <c r="O2" s="23"/>
      <c r="P2" s="23"/>
      <c r="Q2" s="23"/>
      <c r="R2" s="23"/>
      <c r="S2" s="18"/>
      <c r="T2" s="18"/>
      <c r="U2" s="18"/>
      <c r="V2" s="18"/>
      <c r="W2" s="18"/>
      <c r="X2" s="18"/>
      <c r="Y2" s="18"/>
      <c r="Z2" s="18"/>
      <c r="AA2" s="18"/>
      <c r="AB2" s="18"/>
      <c r="AC2" s="18"/>
      <c r="AD2" s="18"/>
      <c r="AE2" s="18"/>
      <c r="AF2" s="18"/>
    </row>
    <row r="3" spans="1:32" s="18" customFormat="1" ht="18.75" x14ac:dyDescent="0.3">
      <c r="B3" s="11"/>
      <c r="C3" s="1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s="7" customFormat="1" ht="18.75" x14ac:dyDescent="0.3">
      <c r="A4" s="15"/>
      <c r="B4" s="18" t="s">
        <v>25</v>
      </c>
      <c r="C4" s="20" t="s">
        <v>67</v>
      </c>
      <c r="D4" s="141" t="s">
        <v>68</v>
      </c>
      <c r="E4" s="141"/>
      <c r="F4" s="141"/>
      <c r="G4" s="141"/>
      <c r="H4" s="141"/>
      <c r="I4" s="141"/>
      <c r="J4" s="141"/>
      <c r="K4" s="141"/>
      <c r="L4" s="141"/>
      <c r="M4" s="141"/>
      <c r="N4" s="141"/>
      <c r="O4" s="141"/>
      <c r="P4" s="18"/>
      <c r="Q4" s="18"/>
      <c r="R4" s="37"/>
      <c r="S4" s="18"/>
      <c r="T4" s="18"/>
      <c r="U4" s="18"/>
      <c r="V4" s="18"/>
      <c r="W4" s="18"/>
      <c r="X4" s="18"/>
      <c r="Y4" s="18"/>
      <c r="Z4" s="18"/>
      <c r="AA4" s="18"/>
      <c r="AB4" s="18"/>
      <c r="AC4" s="18"/>
      <c r="AD4" s="18"/>
      <c r="AE4" s="18"/>
      <c r="AF4" s="18"/>
    </row>
    <row r="5" spans="1:32" s="18" customFormat="1" ht="18.75" x14ac:dyDescent="0.3">
      <c r="A5" s="15"/>
      <c r="C5" s="20"/>
      <c r="D5" s="63" t="s">
        <v>28</v>
      </c>
      <c r="E5" s="63"/>
      <c r="F5" s="63"/>
      <c r="G5" s="63"/>
      <c r="R5" s="37"/>
    </row>
    <row r="6" spans="1:32" s="18" customFormat="1" ht="15" customHeight="1" x14ac:dyDescent="0.3">
      <c r="A6" s="15"/>
      <c r="C6" s="20"/>
      <c r="D6" s="63" t="s">
        <v>29</v>
      </c>
      <c r="E6" s="62"/>
      <c r="F6" s="62"/>
      <c r="G6" s="62"/>
      <c r="R6" s="37"/>
    </row>
    <row r="7" spans="1:32" s="18" customFormat="1" ht="18.75" x14ac:dyDescent="0.3">
      <c r="A7" s="15"/>
      <c r="C7" s="20"/>
      <c r="D7" s="63" t="s">
        <v>30</v>
      </c>
      <c r="E7" s="62"/>
      <c r="F7" s="62"/>
      <c r="G7" s="62"/>
      <c r="R7" s="37"/>
    </row>
    <row r="8" spans="1:32" s="7" customFormat="1" ht="18.75" x14ac:dyDescent="0.3">
      <c r="A8" s="18"/>
      <c r="C8" s="13"/>
      <c r="D8" s="71" t="s">
        <v>9</v>
      </c>
      <c r="E8" s="63"/>
      <c r="F8" s="63"/>
      <c r="G8" s="63"/>
      <c r="R8" s="37"/>
    </row>
    <row r="9" spans="1:32" s="18" customFormat="1" ht="18.75" customHeight="1" x14ac:dyDescent="0.3">
      <c r="B9" s="7"/>
      <c r="C9" s="13"/>
      <c r="D9" s="40"/>
      <c r="E9" s="7"/>
      <c r="F9" s="7"/>
      <c r="G9" s="7"/>
      <c r="H9" s="7"/>
      <c r="I9" s="7"/>
      <c r="J9" s="7"/>
      <c r="K9" s="7"/>
      <c r="L9" s="7"/>
      <c r="M9" s="7"/>
      <c r="N9" s="7"/>
      <c r="O9" s="7"/>
      <c r="P9" s="7"/>
      <c r="Q9" s="7"/>
      <c r="R9" s="37"/>
      <c r="S9" s="7"/>
      <c r="T9" s="7"/>
      <c r="U9" s="7"/>
      <c r="V9" s="7"/>
      <c r="W9" s="7"/>
      <c r="X9" s="7"/>
      <c r="Y9" s="7"/>
      <c r="Z9" s="7"/>
      <c r="AA9" s="7"/>
      <c r="AB9" s="7"/>
      <c r="AC9" s="7"/>
      <c r="AD9" s="7"/>
      <c r="AE9" s="7"/>
      <c r="AF9" s="7"/>
    </row>
    <row r="10" spans="1:32" s="7" customFormat="1" ht="43.5" customHeight="1" x14ac:dyDescent="0.35">
      <c r="A10" s="18"/>
      <c r="B10" s="149" t="s">
        <v>31</v>
      </c>
      <c r="C10" s="149"/>
      <c r="D10" s="149"/>
      <c r="E10" s="149"/>
      <c r="F10" s="149"/>
      <c r="G10" s="149"/>
      <c r="H10" s="149"/>
      <c r="I10" s="149"/>
      <c r="J10" s="149"/>
    </row>
    <row r="11" spans="1:32" s="7" customFormat="1" ht="31.5" customHeight="1" x14ac:dyDescent="0.3">
      <c r="A11" s="18"/>
      <c r="B11" s="57" t="s">
        <v>69</v>
      </c>
      <c r="C11" s="156" t="s">
        <v>70</v>
      </c>
      <c r="D11" s="156"/>
      <c r="E11" s="156"/>
      <c r="F11" s="156"/>
      <c r="G11" s="156"/>
      <c r="H11" s="156"/>
      <c r="I11" s="156"/>
      <c r="J11" s="156"/>
    </row>
    <row r="12" spans="1:32" s="7" customFormat="1" ht="33.75" customHeight="1" x14ac:dyDescent="0.3">
      <c r="A12" s="18"/>
      <c r="B12" s="116" t="str">
        <f>IF(Introduction!$I$14="Seed"," ","N/A")</f>
        <v>N/A</v>
      </c>
      <c r="C12" s="153" t="s">
        <v>71</v>
      </c>
      <c r="D12" s="154"/>
      <c r="E12" s="154"/>
      <c r="F12" s="154"/>
      <c r="G12" s="154"/>
      <c r="H12" s="154"/>
      <c r="I12" s="154"/>
      <c r="J12" s="155"/>
    </row>
    <row r="13" spans="1:32" s="7" customFormat="1" ht="33.75" customHeight="1" x14ac:dyDescent="0.3">
      <c r="A13" s="18"/>
      <c r="B13" s="116" t="str">
        <f>IF(Introduction!$I$14="Seed"," ","N/A")</f>
        <v>N/A</v>
      </c>
      <c r="C13" s="153" t="s">
        <v>72</v>
      </c>
      <c r="D13" s="154"/>
      <c r="E13" s="154"/>
      <c r="F13" s="154"/>
      <c r="G13" s="154"/>
      <c r="H13" s="154"/>
      <c r="I13" s="154"/>
      <c r="J13" s="155"/>
    </row>
    <row r="14" spans="1:32" s="7" customFormat="1" ht="33.75" customHeight="1" x14ac:dyDescent="0.3">
      <c r="A14" s="18"/>
      <c r="B14" s="116" t="str">
        <f>IF(Introduction!$I$14="Seed"," ","N/A")</f>
        <v>N/A</v>
      </c>
      <c r="C14" s="153" t="s">
        <v>73</v>
      </c>
      <c r="D14" s="154"/>
      <c r="E14" s="154"/>
      <c r="F14" s="154"/>
      <c r="G14" s="154"/>
      <c r="H14" s="154"/>
      <c r="I14" s="154"/>
      <c r="J14" s="155"/>
    </row>
    <row r="15" spans="1:32" s="7" customFormat="1" ht="33.75" customHeight="1" x14ac:dyDescent="0.3">
      <c r="A15" s="18"/>
      <c r="B15" s="116" t="str">
        <f>IF(Introduction!$I$14="Seed"," ","N/A")</f>
        <v>N/A</v>
      </c>
      <c r="C15" s="150" t="s">
        <v>74</v>
      </c>
      <c r="D15" s="151"/>
      <c r="E15" s="151"/>
      <c r="F15" s="151"/>
      <c r="G15" s="151"/>
      <c r="H15" s="151"/>
      <c r="I15" s="151"/>
      <c r="J15" s="152"/>
    </row>
    <row r="16" spans="1:32" s="7" customFormat="1" ht="33.75" customHeight="1" x14ac:dyDescent="0.3">
      <c r="A16" s="18"/>
      <c r="B16" s="116" t="str">
        <f>IF(Introduction!$I$14="Seed"," ","N/A")</f>
        <v>N/A</v>
      </c>
      <c r="C16" s="150" t="s">
        <v>75</v>
      </c>
      <c r="D16" s="151"/>
      <c r="E16" s="151"/>
      <c r="F16" s="151"/>
      <c r="G16" s="151"/>
      <c r="H16" s="151"/>
      <c r="I16" s="151"/>
      <c r="J16" s="152"/>
    </row>
    <row r="17" spans="1:10" s="7" customFormat="1" ht="33.75" customHeight="1" x14ac:dyDescent="0.3">
      <c r="A17" s="18"/>
      <c r="B17" s="116" t="str">
        <f>IF(Introduction!$I$14="Seed"," ","N/A")</f>
        <v>N/A</v>
      </c>
      <c r="C17" s="150" t="s">
        <v>76</v>
      </c>
      <c r="D17" s="151"/>
      <c r="E17" s="151"/>
      <c r="F17" s="151"/>
      <c r="G17" s="151"/>
      <c r="H17" s="151"/>
      <c r="I17" s="151"/>
      <c r="J17" s="152"/>
    </row>
    <row r="18" spans="1:10" s="7" customFormat="1" ht="33.75" customHeight="1" x14ac:dyDescent="0.3">
      <c r="A18" s="18"/>
      <c r="B18" s="116" t="str">
        <f>IF(Introduction!$I$14="Seed"," ","N/A")</f>
        <v>N/A</v>
      </c>
      <c r="C18" s="150" t="s">
        <v>77</v>
      </c>
      <c r="D18" s="151"/>
      <c r="E18" s="151"/>
      <c r="F18" s="151"/>
      <c r="G18" s="151"/>
      <c r="H18" s="151"/>
      <c r="I18" s="151"/>
      <c r="J18" s="152"/>
    </row>
    <row r="19" spans="1:10" s="7" customFormat="1" ht="33.75" customHeight="1" x14ac:dyDescent="0.3">
      <c r="A19" s="18"/>
      <c r="B19" s="116" t="str">
        <f>IF(Introduction!$I$14="Seed"," ","N/A")</f>
        <v>N/A</v>
      </c>
      <c r="C19" s="153" t="s">
        <v>78</v>
      </c>
      <c r="D19" s="154"/>
      <c r="E19" s="154"/>
      <c r="F19" s="154"/>
      <c r="G19" s="154"/>
      <c r="H19" s="154"/>
      <c r="I19" s="154"/>
      <c r="J19" s="155"/>
    </row>
    <row r="20" spans="1:10" s="7" customFormat="1" ht="33" customHeight="1" x14ac:dyDescent="0.3">
      <c r="A20" s="18"/>
      <c r="C20" s="160"/>
      <c r="D20" s="161"/>
      <c r="E20" s="161"/>
      <c r="F20" s="161"/>
      <c r="G20" s="161"/>
      <c r="H20" s="161"/>
      <c r="I20" s="161"/>
      <c r="J20" s="162"/>
    </row>
    <row r="21" spans="1:10" s="7" customFormat="1" ht="46.5" customHeight="1" x14ac:dyDescent="0.35">
      <c r="A21" s="18"/>
      <c r="B21" s="149" t="s">
        <v>79</v>
      </c>
      <c r="C21" s="149"/>
      <c r="D21" s="149"/>
      <c r="E21" s="149"/>
      <c r="F21" s="149"/>
      <c r="G21" s="149"/>
      <c r="H21" s="149"/>
      <c r="I21" s="149"/>
      <c r="J21" s="149"/>
    </row>
    <row r="22" spans="1:10" s="7" customFormat="1" ht="33" customHeight="1" x14ac:dyDescent="0.3">
      <c r="A22" s="18"/>
      <c r="B22" s="57" t="s">
        <v>69</v>
      </c>
      <c r="C22" s="156" t="s">
        <v>70</v>
      </c>
      <c r="D22" s="156"/>
      <c r="E22" s="156"/>
      <c r="F22" s="156"/>
      <c r="G22" s="156"/>
      <c r="H22" s="156"/>
      <c r="I22" s="156"/>
      <c r="J22" s="156"/>
    </row>
    <row r="23" spans="1:10" s="7" customFormat="1" ht="33" customHeight="1" x14ac:dyDescent="0.3">
      <c r="A23" s="18"/>
      <c r="B23" s="116" t="str">
        <f>IF(Introduction!$I$14="Cultivate"," ","N/A")</f>
        <v>N/A</v>
      </c>
      <c r="C23" s="150" t="s">
        <v>71</v>
      </c>
      <c r="D23" s="151"/>
      <c r="E23" s="151"/>
      <c r="F23" s="151"/>
      <c r="G23" s="151"/>
      <c r="H23" s="151"/>
      <c r="I23" s="151"/>
      <c r="J23" s="152"/>
    </row>
    <row r="24" spans="1:10" s="7" customFormat="1" ht="33" customHeight="1" x14ac:dyDescent="0.3">
      <c r="A24" s="18"/>
      <c r="B24" s="116" t="str">
        <f>IF(Introduction!$I$14="Cultivate"," ","N/A")</f>
        <v>N/A</v>
      </c>
      <c r="C24" s="150" t="s">
        <v>80</v>
      </c>
      <c r="D24" s="151"/>
      <c r="E24" s="151"/>
      <c r="F24" s="151"/>
      <c r="G24" s="151"/>
      <c r="H24" s="151"/>
      <c r="I24" s="151"/>
      <c r="J24" s="152"/>
    </row>
    <row r="25" spans="1:10" s="7" customFormat="1" ht="33" customHeight="1" x14ac:dyDescent="0.3">
      <c r="A25" s="18"/>
      <c r="B25" s="116" t="str">
        <f>IF(Introduction!$I$14="Cultivate"," ","N/A")</f>
        <v>N/A</v>
      </c>
      <c r="C25" s="150" t="s">
        <v>73</v>
      </c>
      <c r="D25" s="151"/>
      <c r="E25" s="151"/>
      <c r="F25" s="151"/>
      <c r="G25" s="151"/>
      <c r="H25" s="151"/>
      <c r="I25" s="151"/>
      <c r="J25" s="152"/>
    </row>
    <row r="26" spans="1:10" s="7" customFormat="1" ht="39" customHeight="1" x14ac:dyDescent="0.3">
      <c r="A26" s="18"/>
      <c r="B26" s="116" t="str">
        <f>IF(Introduction!$I$14="Cultivate"," ","N/A")</f>
        <v>N/A</v>
      </c>
      <c r="C26" s="150" t="s">
        <v>81</v>
      </c>
      <c r="D26" s="151"/>
      <c r="E26" s="151"/>
      <c r="F26" s="151"/>
      <c r="G26" s="151"/>
      <c r="H26" s="151"/>
      <c r="I26" s="151"/>
      <c r="J26" s="152"/>
    </row>
    <row r="27" spans="1:10" s="7" customFormat="1" ht="34.5" customHeight="1" x14ac:dyDescent="0.3">
      <c r="A27" s="18"/>
      <c r="B27" s="116" t="str">
        <f>IF(Introduction!$I$14="Cultivate"," ","N/A")</f>
        <v>N/A</v>
      </c>
      <c r="C27" s="150" t="s">
        <v>82</v>
      </c>
      <c r="D27" s="151"/>
      <c r="E27" s="151"/>
      <c r="F27" s="151"/>
      <c r="G27" s="151"/>
      <c r="H27" s="151"/>
      <c r="I27" s="151"/>
      <c r="J27" s="152"/>
    </row>
    <row r="28" spans="1:10" s="7" customFormat="1" ht="34.5" customHeight="1" x14ac:dyDescent="0.3">
      <c r="A28" s="18"/>
      <c r="B28" s="116" t="str">
        <f>IF(Introduction!$I$14="Cultivate"," ","N/A")</f>
        <v>N/A</v>
      </c>
      <c r="C28" s="150" t="s">
        <v>83</v>
      </c>
      <c r="D28" s="151"/>
      <c r="E28" s="151"/>
      <c r="F28" s="151"/>
      <c r="G28" s="151"/>
      <c r="H28" s="151"/>
      <c r="I28" s="151"/>
      <c r="J28" s="152"/>
    </row>
    <row r="29" spans="1:10" s="7" customFormat="1" ht="27.75" customHeight="1" x14ac:dyDescent="0.3">
      <c r="A29" s="18"/>
      <c r="B29" s="116" t="str">
        <f>IF(Introduction!$I$14="Cultivate"," ","N/A")</f>
        <v>N/A</v>
      </c>
      <c r="C29" s="153" t="s">
        <v>84</v>
      </c>
      <c r="D29" s="154"/>
      <c r="E29" s="154"/>
      <c r="F29" s="154"/>
      <c r="G29" s="154"/>
      <c r="H29" s="154"/>
      <c r="I29" s="154"/>
      <c r="J29" s="155"/>
    </row>
    <row r="30" spans="1:10" s="7" customFormat="1" ht="33" customHeight="1" x14ac:dyDescent="0.3">
      <c r="A30" s="18"/>
      <c r="B30" s="116" t="str">
        <f>IF(Introduction!$I$14="Cultivate"," ","N/A")</f>
        <v>N/A</v>
      </c>
      <c r="C30" s="153" t="s">
        <v>78</v>
      </c>
      <c r="D30" s="154"/>
      <c r="E30" s="154"/>
      <c r="F30" s="154"/>
      <c r="G30" s="154"/>
      <c r="H30" s="154"/>
      <c r="I30" s="154"/>
      <c r="J30" s="155"/>
    </row>
    <row r="31" spans="1:10" s="7" customFormat="1" ht="34.5" customHeight="1" x14ac:dyDescent="0.3">
      <c r="A31" s="18"/>
      <c r="C31" s="160"/>
      <c r="D31" s="161"/>
      <c r="E31" s="161"/>
      <c r="F31" s="161"/>
      <c r="G31" s="161"/>
      <c r="H31" s="161"/>
      <c r="I31" s="161"/>
      <c r="J31" s="162"/>
    </row>
    <row r="32" spans="1:10" ht="44.25" customHeight="1" x14ac:dyDescent="0.35">
      <c r="B32" s="149" t="s">
        <v>85</v>
      </c>
      <c r="C32" s="149"/>
      <c r="D32" s="149"/>
      <c r="E32" s="149"/>
      <c r="F32" s="149"/>
      <c r="G32" s="149"/>
      <c r="H32" s="149"/>
      <c r="I32" s="149"/>
      <c r="J32" s="149"/>
    </row>
    <row r="33" spans="1:10" s="7" customFormat="1" ht="33.75" customHeight="1" x14ac:dyDescent="0.3">
      <c r="A33" s="18"/>
      <c r="B33" s="57" t="s">
        <v>69</v>
      </c>
      <c r="C33" s="156" t="s">
        <v>70</v>
      </c>
      <c r="D33" s="156"/>
      <c r="E33" s="156"/>
      <c r="F33" s="156"/>
      <c r="G33" s="156"/>
      <c r="H33" s="156"/>
      <c r="I33" s="156"/>
      <c r="J33" s="156"/>
    </row>
    <row r="34" spans="1:10" ht="33" customHeight="1" x14ac:dyDescent="0.25">
      <c r="B34" s="116" t="str">
        <f>IF(Introduction!$I$14="Digital Greenhouse"," ","N/A")</f>
        <v>N/A</v>
      </c>
      <c r="C34" s="153" t="s">
        <v>71</v>
      </c>
      <c r="D34" s="154"/>
      <c r="E34" s="154"/>
      <c r="F34" s="154"/>
      <c r="G34" s="154"/>
      <c r="H34" s="154"/>
      <c r="I34" s="154"/>
      <c r="J34" s="155"/>
    </row>
    <row r="35" spans="1:10" ht="33" customHeight="1" x14ac:dyDescent="0.25">
      <c r="B35" s="116" t="str">
        <f>IF(Introduction!$I$14="Digital Greenhouse"," ","N/A")</f>
        <v>N/A</v>
      </c>
      <c r="C35" s="153" t="s">
        <v>86</v>
      </c>
      <c r="D35" s="154"/>
      <c r="E35" s="154"/>
      <c r="F35" s="154"/>
      <c r="G35" s="154"/>
      <c r="H35" s="154"/>
      <c r="I35" s="154"/>
      <c r="J35" s="155"/>
    </row>
    <row r="36" spans="1:10" ht="33" customHeight="1" x14ac:dyDescent="0.25">
      <c r="B36" s="116" t="str">
        <f>IF(Introduction!$I$14="Digital Greenhouse"," ","N/A")</f>
        <v>N/A</v>
      </c>
      <c r="C36" s="153" t="s">
        <v>73</v>
      </c>
      <c r="D36" s="154"/>
      <c r="E36" s="154"/>
      <c r="F36" s="154"/>
      <c r="G36" s="154"/>
      <c r="H36" s="154"/>
      <c r="I36" s="154"/>
      <c r="J36" s="155"/>
    </row>
    <row r="37" spans="1:10" ht="33" customHeight="1" x14ac:dyDescent="0.25">
      <c r="B37" s="116" t="str">
        <f>IF(Introduction!$I$14="Digital Greenhouse"," ","N/A")</f>
        <v>N/A</v>
      </c>
      <c r="C37" s="153" t="s">
        <v>87</v>
      </c>
      <c r="D37" s="154"/>
      <c r="E37" s="154"/>
      <c r="F37" s="154"/>
      <c r="G37" s="154"/>
      <c r="H37" s="154"/>
      <c r="I37" s="154"/>
      <c r="J37" s="155"/>
    </row>
    <row r="38" spans="1:10" ht="33" customHeight="1" x14ac:dyDescent="0.25">
      <c r="B38" s="116" t="str">
        <f>IF(Introduction!$I$14="Digital Greenhouse"," ","N/A")</f>
        <v>N/A</v>
      </c>
      <c r="C38" s="153" t="s">
        <v>88</v>
      </c>
      <c r="D38" s="154"/>
      <c r="E38" s="154"/>
      <c r="F38" s="154"/>
      <c r="G38" s="154"/>
      <c r="H38" s="154"/>
      <c r="I38" s="154"/>
      <c r="J38" s="155"/>
    </row>
    <row r="39" spans="1:10" ht="38.25" customHeight="1" x14ac:dyDescent="0.25">
      <c r="B39" s="116" t="str">
        <f>IF(Introduction!$I$14="Digital Greenhouse"," ","N/A")</f>
        <v>N/A</v>
      </c>
      <c r="C39" s="153" t="s">
        <v>89</v>
      </c>
      <c r="D39" s="154"/>
      <c r="E39" s="154"/>
      <c r="F39" s="154"/>
      <c r="G39" s="154"/>
      <c r="H39" s="154"/>
      <c r="I39" s="154"/>
      <c r="J39" s="155"/>
    </row>
    <row r="40" spans="1:10" ht="33" customHeight="1" x14ac:dyDescent="0.25">
      <c r="B40" s="116" t="str">
        <f>IF(Introduction!$I$14="Digital Greenhouse"," ","N/A")</f>
        <v>N/A</v>
      </c>
      <c r="C40" s="153" t="s">
        <v>90</v>
      </c>
      <c r="D40" s="154"/>
      <c r="E40" s="154"/>
      <c r="F40" s="154"/>
      <c r="G40" s="154"/>
      <c r="H40" s="154"/>
      <c r="I40" s="154"/>
      <c r="J40" s="155"/>
    </row>
    <row r="41" spans="1:10" ht="33" customHeight="1" x14ac:dyDescent="0.25">
      <c r="B41" s="116" t="str">
        <f>IF(Introduction!$I$14="Digital Greenhouse"," ","N/A")</f>
        <v>N/A</v>
      </c>
      <c r="C41" s="153" t="s">
        <v>91</v>
      </c>
      <c r="D41" s="154"/>
      <c r="E41" s="154"/>
      <c r="F41" s="154"/>
      <c r="G41" s="154"/>
      <c r="H41" s="154"/>
      <c r="I41" s="154"/>
      <c r="J41" s="155"/>
    </row>
    <row r="42" spans="1:10" ht="33" customHeight="1" x14ac:dyDescent="0.25">
      <c r="B42" s="116" t="str">
        <f>IF(Introduction!$I$14="Digital Greenhouse"," ","N/A")</f>
        <v>N/A</v>
      </c>
      <c r="C42" s="153" t="s">
        <v>84</v>
      </c>
      <c r="D42" s="154"/>
      <c r="E42" s="154"/>
      <c r="F42" s="154"/>
      <c r="G42" s="154"/>
      <c r="H42" s="154"/>
      <c r="I42" s="154"/>
      <c r="J42" s="155"/>
    </row>
    <row r="43" spans="1:10" ht="33" customHeight="1" x14ac:dyDescent="0.25">
      <c r="B43" s="116" t="str">
        <f>IF(Introduction!$I$14="Digital Greenhouse"," ","N/A")</f>
        <v>N/A</v>
      </c>
      <c r="C43" s="153" t="s">
        <v>78</v>
      </c>
      <c r="D43" s="154"/>
      <c r="E43" s="154"/>
      <c r="F43" s="154"/>
      <c r="G43" s="154"/>
      <c r="H43" s="154"/>
      <c r="I43" s="154"/>
      <c r="J43" s="155"/>
    </row>
    <row r="44" spans="1:10" ht="33" customHeight="1" x14ac:dyDescent="0.25">
      <c r="C44" s="160"/>
      <c r="D44" s="161"/>
      <c r="E44" s="161"/>
      <c r="F44" s="161"/>
      <c r="G44" s="161"/>
      <c r="H44" s="161"/>
      <c r="I44" s="161"/>
      <c r="J44" s="162"/>
    </row>
    <row r="45" spans="1:10" ht="48" customHeight="1" x14ac:dyDescent="0.35">
      <c r="B45" s="64" t="s">
        <v>92</v>
      </c>
      <c r="C45" s="65"/>
      <c r="D45" s="65"/>
      <c r="E45" s="65"/>
      <c r="F45" s="65"/>
      <c r="G45" s="65"/>
      <c r="H45" s="65"/>
      <c r="I45" s="65"/>
      <c r="J45" s="65"/>
    </row>
    <row r="46" spans="1:10" s="7" customFormat="1" ht="32.25" x14ac:dyDescent="0.3">
      <c r="A46" s="18"/>
      <c r="B46" s="57" t="s">
        <v>69</v>
      </c>
      <c r="C46" s="156" t="s">
        <v>70</v>
      </c>
      <c r="D46" s="156"/>
      <c r="E46" s="156"/>
      <c r="F46" s="156"/>
      <c r="G46" s="156"/>
      <c r="H46" s="156"/>
      <c r="I46" s="156"/>
      <c r="J46" s="156"/>
    </row>
    <row r="47" spans="1:10" ht="33" customHeight="1" x14ac:dyDescent="0.25">
      <c r="B47" s="116" t="str">
        <f>IF(OR(Introduction!$I$14="Digital Generator Stream 1",Introduction!$I$14="Digital Generator Stream 2")," ","N/A")</f>
        <v>N/A</v>
      </c>
      <c r="C47" s="153" t="s">
        <v>93</v>
      </c>
      <c r="D47" s="154"/>
      <c r="E47" s="154"/>
      <c r="F47" s="154"/>
      <c r="G47" s="154"/>
      <c r="H47" s="154"/>
      <c r="I47" s="154"/>
      <c r="J47" s="155"/>
    </row>
    <row r="48" spans="1:10" ht="33" customHeight="1" x14ac:dyDescent="0.25">
      <c r="B48" s="116" t="str">
        <f>IF(OR(Introduction!$I$14="Digital Generator Stream 1",Introduction!$I$14="Digital Generator Stream 2")," ","N/A")</f>
        <v>N/A</v>
      </c>
      <c r="C48" s="153" t="s">
        <v>94</v>
      </c>
      <c r="D48" s="154"/>
      <c r="E48" s="154"/>
      <c r="F48" s="154"/>
      <c r="G48" s="154"/>
      <c r="H48" s="154"/>
      <c r="I48" s="154"/>
      <c r="J48" s="155"/>
    </row>
    <row r="49" spans="2:15" ht="33" customHeight="1" x14ac:dyDescent="0.25">
      <c r="B49" s="116" t="str">
        <f>IF(OR(Introduction!$I$14="Digital Generator Stream 1",Introduction!$I$14="Digital Generator Stream 2")," ","N/A")</f>
        <v>N/A</v>
      </c>
      <c r="C49" s="153" t="s">
        <v>73</v>
      </c>
      <c r="D49" s="154"/>
      <c r="E49" s="154"/>
      <c r="F49" s="154"/>
      <c r="G49" s="154"/>
      <c r="H49" s="154"/>
      <c r="I49" s="154"/>
      <c r="J49" s="155"/>
    </row>
    <row r="50" spans="2:15" ht="33" customHeight="1" x14ac:dyDescent="0.25">
      <c r="B50" s="116" t="str">
        <f>IF(OR(Introduction!$I$14="Digital Generator Stream 1",Introduction!$I$14="Digital Generator Stream 2")," ","N/A")</f>
        <v>N/A</v>
      </c>
      <c r="C50" s="153" t="s">
        <v>95</v>
      </c>
      <c r="D50" s="154"/>
      <c r="E50" s="154"/>
      <c r="F50" s="154"/>
      <c r="G50" s="154"/>
      <c r="H50" s="154"/>
      <c r="I50" s="154"/>
      <c r="J50" s="155"/>
    </row>
    <row r="51" spans="2:15" ht="33" customHeight="1" x14ac:dyDescent="0.25">
      <c r="B51" s="116" t="str">
        <f>IF(OR(Introduction!$I$14="Digital Generator Stream 1",Introduction!$I$14="Digital Generator Stream 2")," ","N/A")</f>
        <v>N/A</v>
      </c>
      <c r="C51" s="153" t="s">
        <v>96</v>
      </c>
      <c r="D51" s="154"/>
      <c r="E51" s="154"/>
      <c r="F51" s="154"/>
      <c r="G51" s="154"/>
      <c r="H51" s="154"/>
      <c r="I51" s="154"/>
      <c r="J51" s="155"/>
    </row>
    <row r="52" spans="2:15" ht="33" customHeight="1" x14ac:dyDescent="0.25">
      <c r="B52" s="116" t="str">
        <f>IF(OR(Introduction!$I$14="Digital Generator Stream 1",Introduction!$I$14="Digital Generator Stream 2")," ","N/A")</f>
        <v>N/A</v>
      </c>
      <c r="C52" s="153" t="s">
        <v>97</v>
      </c>
      <c r="D52" s="154"/>
      <c r="E52" s="154"/>
      <c r="F52" s="154"/>
      <c r="G52" s="154"/>
      <c r="H52" s="154"/>
      <c r="I52" s="154"/>
      <c r="J52" s="155"/>
    </row>
    <row r="53" spans="2:15" ht="33" customHeight="1" x14ac:dyDescent="0.25">
      <c r="B53" s="116" t="str">
        <f>IF(OR(Introduction!$I$14="Digital Generator Stream 1",Introduction!$I$14="Digital Generator Stream 2")," ","N/A")</f>
        <v>N/A</v>
      </c>
      <c r="C53" s="153" t="s">
        <v>98</v>
      </c>
      <c r="D53" s="154"/>
      <c r="E53" s="154"/>
      <c r="F53" s="154"/>
      <c r="G53" s="154"/>
      <c r="H53" s="154"/>
      <c r="I53" s="154"/>
      <c r="J53" s="155"/>
    </row>
    <row r="54" spans="2:15" ht="33" customHeight="1" x14ac:dyDescent="0.25">
      <c r="B54" s="116" t="str">
        <f>IF(OR(Introduction!$I$14="Digital Generator Stream 1",Introduction!$I$14="Digital Generator Stream 2")," ","N/A")</f>
        <v>N/A</v>
      </c>
      <c r="C54" s="153" t="s">
        <v>99</v>
      </c>
      <c r="D54" s="154"/>
      <c r="E54" s="154"/>
      <c r="F54" s="154"/>
      <c r="G54" s="154"/>
      <c r="H54" s="154"/>
      <c r="I54" s="154"/>
      <c r="J54" s="155"/>
    </row>
    <row r="55" spans="2:15" ht="33" customHeight="1" x14ac:dyDescent="0.25">
      <c r="B55" s="116" t="str">
        <f>IF(OR(Introduction!$I$14="Digital Generator Stream 1",Introduction!$I$14="Digital Generator Stream 2")," ","N/A")</f>
        <v>N/A</v>
      </c>
      <c r="C55" s="153" t="s">
        <v>91</v>
      </c>
      <c r="D55" s="154"/>
      <c r="E55" s="154"/>
      <c r="F55" s="154"/>
      <c r="G55" s="154"/>
      <c r="H55" s="154"/>
      <c r="I55" s="154"/>
      <c r="J55" s="155"/>
    </row>
    <row r="56" spans="2:15" ht="33" customHeight="1" x14ac:dyDescent="0.25">
      <c r="B56" s="116" t="str">
        <f>IF(OR(Introduction!$I$14="Digital Generator Stream 1",Introduction!$I$14="Digital Generator Stream 2")," ","N/A")</f>
        <v>N/A</v>
      </c>
      <c r="C56" s="153" t="s">
        <v>84</v>
      </c>
      <c r="D56" s="154"/>
      <c r="E56" s="154"/>
      <c r="F56" s="154"/>
      <c r="G56" s="154"/>
      <c r="H56" s="154"/>
      <c r="I56" s="154"/>
      <c r="J56" s="155"/>
    </row>
    <row r="57" spans="2:15" ht="33" customHeight="1" x14ac:dyDescent="0.25">
      <c r="B57" s="116" t="str">
        <f>IF(OR(Introduction!$I$14="Digital Generator Stream 1",Introduction!$I$14="Digital Generator Stream 2")," ","N/A")</f>
        <v>N/A</v>
      </c>
      <c r="C57" s="153" t="s">
        <v>100</v>
      </c>
      <c r="D57" s="154"/>
      <c r="E57" s="154"/>
      <c r="F57" s="154"/>
      <c r="G57" s="154"/>
      <c r="H57" s="154"/>
      <c r="I57" s="154"/>
      <c r="J57" s="155"/>
    </row>
    <row r="58" spans="2:15" ht="33" customHeight="1" x14ac:dyDescent="0.25">
      <c r="B58" s="116" t="str">
        <f>IF(OR(Introduction!$I$14="Digital Generator Stream 1",Introduction!$I$14="Digital Generator Stream 2")," ","N/A")</f>
        <v>N/A</v>
      </c>
      <c r="C58" s="153" t="s">
        <v>78</v>
      </c>
      <c r="D58" s="154"/>
      <c r="E58" s="154"/>
      <c r="F58" s="154"/>
      <c r="G58" s="154"/>
      <c r="H58" s="154"/>
      <c r="I58" s="154"/>
      <c r="J58" s="155"/>
    </row>
    <row r="59" spans="2:15" ht="33" customHeight="1" x14ac:dyDescent="0.25">
      <c r="C59" s="160"/>
      <c r="D59" s="161"/>
      <c r="E59" s="161"/>
      <c r="F59" s="161"/>
      <c r="G59" s="161"/>
      <c r="H59" s="161"/>
      <c r="I59" s="161"/>
      <c r="J59" s="162"/>
    </row>
    <row r="62" spans="2:15" ht="67.5" customHeight="1" x14ac:dyDescent="0.3">
      <c r="B62" s="18" t="s">
        <v>25</v>
      </c>
      <c r="C62" s="20" t="s">
        <v>101</v>
      </c>
      <c r="D62" s="163" t="s">
        <v>102</v>
      </c>
      <c r="E62" s="141"/>
      <c r="F62" s="141"/>
      <c r="G62" s="141"/>
      <c r="H62" s="141"/>
      <c r="I62" s="141"/>
      <c r="J62" s="141"/>
      <c r="K62" s="39"/>
      <c r="L62" s="39"/>
      <c r="M62" s="39"/>
      <c r="N62" s="39"/>
      <c r="O62" s="39"/>
    </row>
    <row r="64" spans="2:15" ht="31.5" x14ac:dyDescent="0.25">
      <c r="B64" s="57" t="s">
        <v>69</v>
      </c>
      <c r="C64" s="156" t="s">
        <v>103</v>
      </c>
      <c r="D64" s="156"/>
      <c r="E64" s="156"/>
      <c r="F64" s="156"/>
      <c r="G64" s="156"/>
      <c r="H64" s="156"/>
      <c r="I64" s="156"/>
      <c r="J64" s="156"/>
    </row>
    <row r="65" spans="2:15" ht="38.25" customHeight="1" x14ac:dyDescent="0.25">
      <c r="B65" s="116" t="str">
        <f>IF(OR(Introduction!$I$14="Seed",Introduction!$I$14="Cultivate")," ","N/A")</f>
        <v>N/A</v>
      </c>
      <c r="C65" s="153" t="s">
        <v>104</v>
      </c>
      <c r="D65" s="154"/>
      <c r="E65" s="154"/>
      <c r="F65" s="154"/>
      <c r="G65" s="154"/>
      <c r="H65" s="154"/>
      <c r="I65" s="154"/>
      <c r="J65" s="155"/>
    </row>
    <row r="66" spans="2:15" ht="38.25" customHeight="1" x14ac:dyDescent="0.25">
      <c r="B66" s="116" t="str">
        <f>IF(OR(Introduction!$I$14="Seed",Introduction!$I$14="Cultivate")," ","N/A")</f>
        <v>N/A</v>
      </c>
      <c r="C66" s="153" t="s">
        <v>105</v>
      </c>
      <c r="D66" s="154"/>
      <c r="E66" s="154"/>
      <c r="F66" s="154"/>
      <c r="G66" s="154"/>
      <c r="H66" s="154"/>
      <c r="I66" s="154"/>
      <c r="J66" s="155"/>
    </row>
    <row r="67" spans="2:15" ht="38.25" customHeight="1" x14ac:dyDescent="0.25">
      <c r="B67" s="116" t="str">
        <f>IF(OR(Introduction!$I$14="Seed",Introduction!$I$14="Cultivate")," ","N/A")</f>
        <v>N/A</v>
      </c>
      <c r="C67" s="153" t="s">
        <v>106</v>
      </c>
      <c r="D67" s="154"/>
      <c r="E67" s="154"/>
      <c r="F67" s="154"/>
      <c r="G67" s="154"/>
      <c r="H67" s="154"/>
      <c r="I67" s="154"/>
      <c r="J67" s="155"/>
    </row>
    <row r="68" spans="2:15" ht="38.25" customHeight="1" x14ac:dyDescent="0.25">
      <c r="B68" s="116" t="str">
        <f>IF(OR(Introduction!$I$14="Seed",Introduction!$I$14="Cultivate")," ","N/A")</f>
        <v>N/A</v>
      </c>
      <c r="C68" s="153" t="s">
        <v>107</v>
      </c>
      <c r="D68" s="154"/>
      <c r="E68" s="154"/>
      <c r="F68" s="154"/>
      <c r="G68" s="154"/>
      <c r="H68" s="154"/>
      <c r="I68" s="154"/>
      <c r="J68" s="155"/>
    </row>
    <row r="69" spans="2:15" ht="38.25" customHeight="1" x14ac:dyDescent="0.25">
      <c r="B69" s="116" t="str">
        <f>IF(OR(Introduction!$I$14="Seed",Introduction!$I$14="Cultivate")," ","N/A")</f>
        <v>N/A</v>
      </c>
      <c r="C69" s="153" t="s">
        <v>108</v>
      </c>
      <c r="D69" s="154"/>
      <c r="E69" s="154"/>
      <c r="F69" s="154"/>
      <c r="G69" s="154"/>
      <c r="H69" s="154"/>
      <c r="I69" s="154"/>
      <c r="J69" s="155"/>
    </row>
    <row r="70" spans="2:15" ht="38.25" customHeight="1" x14ac:dyDescent="0.25">
      <c r="B70" s="116" t="str">
        <f>IF(OR(Introduction!$I$14="Seed",Introduction!$I$14="Cultivate")," ","N/A")</f>
        <v>N/A</v>
      </c>
      <c r="C70" s="153" t="s">
        <v>109</v>
      </c>
      <c r="D70" s="154"/>
      <c r="E70" s="154"/>
      <c r="F70" s="154"/>
      <c r="G70" s="154"/>
      <c r="H70" s="154"/>
      <c r="I70" s="154"/>
      <c r="J70" s="155"/>
    </row>
    <row r="71" spans="2:15" ht="38.25" customHeight="1" x14ac:dyDescent="0.25">
      <c r="B71" s="116" t="str">
        <f>IF(OR(Introduction!$I$14="Seed",Introduction!$I$14="Cultivate")," ","N/A")</f>
        <v>N/A</v>
      </c>
      <c r="C71" s="153" t="s">
        <v>110</v>
      </c>
      <c r="D71" s="154"/>
      <c r="E71" s="154"/>
      <c r="F71" s="154"/>
      <c r="G71" s="154"/>
      <c r="H71" s="154"/>
      <c r="I71" s="154"/>
      <c r="J71" s="155"/>
    </row>
    <row r="72" spans="2:15" ht="38.25" customHeight="1" x14ac:dyDescent="0.25">
      <c r="B72" s="116" t="str">
        <f>IF(OR(Introduction!$I$14="Seed",Introduction!$I$14="Cultivate")," ","N/A")</f>
        <v>N/A</v>
      </c>
      <c r="C72" s="153" t="s">
        <v>111</v>
      </c>
      <c r="D72" s="154"/>
      <c r="E72" s="154"/>
      <c r="F72" s="154"/>
      <c r="G72" s="154"/>
      <c r="H72" s="154"/>
      <c r="I72" s="154"/>
      <c r="J72" s="155"/>
    </row>
    <row r="73" spans="2:15" ht="38.25" customHeight="1" x14ac:dyDescent="0.25">
      <c r="B73" s="116" t="str">
        <f>IF(OR(Introduction!$I$14="Seed",Introduction!$I$14="Cultivate")," ","N/A")</f>
        <v>N/A</v>
      </c>
      <c r="C73" s="153" t="s">
        <v>112</v>
      </c>
      <c r="D73" s="154"/>
      <c r="E73" s="154"/>
      <c r="F73" s="154"/>
      <c r="G73" s="154"/>
      <c r="H73" s="154"/>
      <c r="I73" s="154"/>
      <c r="J73" s="155"/>
    </row>
    <row r="76" spans="2:15" ht="34.5" customHeight="1" x14ac:dyDescent="0.3">
      <c r="B76" s="18" t="s">
        <v>25</v>
      </c>
      <c r="C76" s="20" t="s">
        <v>113</v>
      </c>
      <c r="D76" s="141" t="s">
        <v>114</v>
      </c>
      <c r="E76" s="141"/>
      <c r="F76" s="141"/>
      <c r="G76" s="141"/>
      <c r="H76" s="141"/>
      <c r="I76" s="141"/>
      <c r="J76" s="141"/>
      <c r="K76" s="39"/>
      <c r="L76" s="39"/>
      <c r="M76" s="39"/>
      <c r="N76" s="39"/>
      <c r="O76" s="39"/>
    </row>
    <row r="77" spans="2:15" ht="14.25" customHeight="1" x14ac:dyDescent="0.3">
      <c r="B77" s="18"/>
      <c r="C77" s="20"/>
      <c r="D77" s="58"/>
      <c r="E77" s="58"/>
      <c r="F77" s="58"/>
      <c r="G77" s="58"/>
      <c r="H77" s="58"/>
      <c r="I77" s="58"/>
      <c r="J77" s="58"/>
      <c r="K77" s="39"/>
      <c r="L77" s="39"/>
      <c r="M77" s="39"/>
      <c r="N77" s="39"/>
      <c r="O77" s="39"/>
    </row>
    <row r="78" spans="2:15" ht="123.75" customHeight="1" x14ac:dyDescent="0.25">
      <c r="B78" s="157"/>
      <c r="C78" s="158"/>
      <c r="D78" s="158"/>
      <c r="E78" s="158"/>
      <c r="F78" s="158"/>
      <c r="G78" s="158"/>
      <c r="H78" s="158"/>
      <c r="I78" s="158"/>
      <c r="J78" s="159"/>
    </row>
  </sheetData>
  <sheetProtection algorithmName="SHA-512" hashValue="ErHvG1yZJQDnLe2/7E1t+lhaTwEa2grG5b6s8/KiRlhEdDT6E43s7Dm25aOOyck+y0lGvffBjw0EzLS/vMPwuw==" saltValue="35+Fp4YMPLvknPyiZLQmGg==" spinCount="100000" sheet="1" objects="1" scenarios="1"/>
  <mergeCells count="63">
    <mergeCell ref="C71:J71"/>
    <mergeCell ref="C72:J72"/>
    <mergeCell ref="B10:J10"/>
    <mergeCell ref="B21:J21"/>
    <mergeCell ref="B32:J32"/>
    <mergeCell ref="C66:J66"/>
    <mergeCell ref="C67:J67"/>
    <mergeCell ref="C68:J68"/>
    <mergeCell ref="C69:J69"/>
    <mergeCell ref="C70:J70"/>
    <mergeCell ref="C20:J20"/>
    <mergeCell ref="C44:J44"/>
    <mergeCell ref="C59:J59"/>
    <mergeCell ref="D62:J62"/>
    <mergeCell ref="C41:J41"/>
    <mergeCell ref="C22:J22"/>
    <mergeCell ref="C46:J46"/>
    <mergeCell ref="C54:J54"/>
    <mergeCell ref="C55:J55"/>
    <mergeCell ref="C31:J31"/>
    <mergeCell ref="C42:J42"/>
    <mergeCell ref="C40:J40"/>
    <mergeCell ref="C37:J37"/>
    <mergeCell ref="C38:J38"/>
    <mergeCell ref="C39:J39"/>
    <mergeCell ref="D4:O4"/>
    <mergeCell ref="C12:J12"/>
    <mergeCell ref="C13:J13"/>
    <mergeCell ref="C14:J14"/>
    <mergeCell ref="C34:J34"/>
    <mergeCell ref="C15:J15"/>
    <mergeCell ref="C16:J16"/>
    <mergeCell ref="C17:J17"/>
    <mergeCell ref="C18:J18"/>
    <mergeCell ref="C23:J23"/>
    <mergeCell ref="C24:J24"/>
    <mergeCell ref="C30:J30"/>
    <mergeCell ref="C19:J19"/>
    <mergeCell ref="C25:J25"/>
    <mergeCell ref="C26:J26"/>
    <mergeCell ref="C11:J11"/>
    <mergeCell ref="D76:J76"/>
    <mergeCell ref="B78:J78"/>
    <mergeCell ref="C52:J52"/>
    <mergeCell ref="C43:J43"/>
    <mergeCell ref="C47:J47"/>
    <mergeCell ref="C48:J48"/>
    <mergeCell ref="C49:J49"/>
    <mergeCell ref="C50:J50"/>
    <mergeCell ref="C51:J51"/>
    <mergeCell ref="C53:J53"/>
    <mergeCell ref="C64:J64"/>
    <mergeCell ref="C56:J56"/>
    <mergeCell ref="C57:J57"/>
    <mergeCell ref="C58:J58"/>
    <mergeCell ref="C65:J65"/>
    <mergeCell ref="C73:J73"/>
    <mergeCell ref="C27:J27"/>
    <mergeCell ref="C28:J28"/>
    <mergeCell ref="C29:J29"/>
    <mergeCell ref="C35:J35"/>
    <mergeCell ref="C36:J36"/>
    <mergeCell ref="C33:J3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1A0656F-B787-46A0-B388-FFFCE3E7BC3A}">
          <x14:formula1>
            <xm:f>Sheet1!$I$2:$I$8</xm:f>
          </x14:formula1>
          <xm:sqref>B34:B43 B12:B19 B23:B30</xm:sqref>
        </x14:dataValidation>
        <x14:dataValidation type="list" allowBlank="1" showInputMessage="1" showErrorMessage="1" xr:uid="{8ABC5176-6722-4DF0-8B35-33E4F64CA56F}">
          <x14:formula1>
            <xm:f>Sheet1!$L$2:$L$4</xm:f>
          </x14:formula1>
          <xm:sqref>B47:B58 B65:B73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3632-1BBB-4160-9B47-CCBAD377A885}">
  <dimension ref="A2:AF26"/>
  <sheetViews>
    <sheetView showGridLines="0" topLeftCell="A13" zoomScale="90" zoomScaleNormal="90" workbookViewId="0">
      <selection activeCell="B23" sqref="B23"/>
    </sheetView>
  </sheetViews>
  <sheetFormatPr defaultRowHeight="15" x14ac:dyDescent="0.25"/>
  <cols>
    <col min="1" max="1" width="5.7109375" customWidth="1"/>
    <col min="2" max="2" width="43.42578125" customWidth="1"/>
    <col min="3" max="3" width="5.85546875" customWidth="1"/>
    <col min="4" max="10" width="17.42578125" customWidth="1"/>
  </cols>
  <sheetData>
    <row r="2" spans="1:32" ht="21" customHeight="1" x14ac:dyDescent="0.3">
      <c r="A2" s="18"/>
      <c r="B2" s="21" t="s">
        <v>22</v>
      </c>
      <c r="C2" s="22"/>
      <c r="D2" s="23"/>
      <c r="E2" s="23"/>
      <c r="F2" s="23"/>
      <c r="G2" s="23"/>
      <c r="H2" s="23"/>
      <c r="I2" s="23"/>
      <c r="J2" s="23"/>
      <c r="K2" s="23"/>
      <c r="L2" s="23"/>
      <c r="M2" s="23"/>
      <c r="N2" s="23"/>
      <c r="O2" s="23"/>
      <c r="P2" s="23"/>
      <c r="Q2" s="23"/>
      <c r="R2" s="23"/>
      <c r="S2" s="18"/>
      <c r="T2" s="18"/>
      <c r="U2" s="18"/>
      <c r="V2" s="18"/>
      <c r="W2" s="18"/>
      <c r="X2" s="18"/>
      <c r="Y2" s="18"/>
      <c r="Z2" s="18"/>
      <c r="AA2" s="18"/>
      <c r="AB2" s="18"/>
      <c r="AC2" s="18"/>
      <c r="AD2" s="18"/>
      <c r="AE2" s="18"/>
      <c r="AF2" s="18"/>
    </row>
    <row r="3" spans="1:32" s="18" customFormat="1" ht="22.5" customHeight="1" x14ac:dyDescent="0.3">
      <c r="B3" s="48"/>
      <c r="C3" s="48"/>
      <c r="D3" s="48"/>
      <c r="E3" s="48"/>
      <c r="F3" s="48"/>
      <c r="G3" s="48"/>
      <c r="H3" s="48"/>
      <c r="I3" s="48"/>
      <c r="J3" s="48"/>
      <c r="K3" s="48"/>
      <c r="L3" s="48"/>
      <c r="M3" s="48"/>
      <c r="N3" s="48"/>
      <c r="O3" s="48"/>
      <c r="P3" s="7"/>
      <c r="Q3" s="7"/>
      <c r="R3" s="7"/>
      <c r="S3" s="7"/>
      <c r="T3" s="7"/>
      <c r="U3" s="7"/>
      <c r="V3" s="7"/>
      <c r="W3" s="7"/>
      <c r="X3" s="7"/>
      <c r="Y3" s="7"/>
      <c r="Z3" s="7"/>
      <c r="AA3" s="7"/>
      <c r="AB3" s="7"/>
      <c r="AC3" s="7"/>
      <c r="AD3" s="7"/>
      <c r="AE3" s="7"/>
      <c r="AF3" s="7"/>
    </row>
    <row r="4" spans="1:32" s="7" customFormat="1" ht="23.25" customHeight="1" x14ac:dyDescent="0.3">
      <c r="A4" s="19"/>
      <c r="B4" s="49" t="s">
        <v>25</v>
      </c>
      <c r="C4" s="20" t="s">
        <v>115</v>
      </c>
      <c r="D4" s="168" t="s">
        <v>116</v>
      </c>
      <c r="E4" s="168"/>
      <c r="F4" s="168"/>
      <c r="G4" s="168"/>
      <c r="H4" s="168"/>
      <c r="I4" s="168"/>
      <c r="J4" s="168"/>
      <c r="K4" s="56"/>
      <c r="L4" s="56"/>
      <c r="M4" s="56"/>
      <c r="N4" s="56"/>
      <c r="O4" s="56"/>
      <c r="P4" s="18"/>
      <c r="Q4" s="18"/>
      <c r="R4" s="18"/>
      <c r="S4" s="18"/>
      <c r="T4" s="18"/>
      <c r="U4" s="18"/>
      <c r="V4" s="18"/>
      <c r="W4" s="18"/>
      <c r="X4" s="18"/>
      <c r="Y4" s="18"/>
      <c r="Z4" s="18"/>
      <c r="AA4" s="18"/>
      <c r="AB4" s="18"/>
      <c r="AC4" s="18"/>
      <c r="AD4" s="18"/>
      <c r="AE4" s="18"/>
      <c r="AF4" s="18"/>
    </row>
    <row r="5" spans="1:32" s="18" customFormat="1" ht="18" customHeight="1" x14ac:dyDescent="0.3">
      <c r="B5" s="7"/>
      <c r="C5" s="13"/>
      <c r="D5" s="72" t="s">
        <v>9</v>
      </c>
      <c r="E5" s="63"/>
      <c r="F5" s="63"/>
      <c r="G5" s="63"/>
      <c r="H5" s="63"/>
      <c r="I5" s="63"/>
      <c r="J5" s="7"/>
      <c r="K5" s="7"/>
      <c r="L5" s="7"/>
      <c r="M5" s="7"/>
      <c r="N5" s="7"/>
      <c r="O5" s="7"/>
      <c r="P5" s="7"/>
      <c r="Q5" s="7"/>
      <c r="R5" s="7"/>
      <c r="S5" s="7"/>
      <c r="T5" s="7"/>
      <c r="U5" s="7"/>
      <c r="V5" s="7"/>
      <c r="W5" s="7"/>
      <c r="X5" s="7"/>
      <c r="Y5" s="7"/>
      <c r="Z5" s="7"/>
      <c r="AA5" s="7"/>
      <c r="AB5" s="7"/>
      <c r="AC5" s="7"/>
      <c r="AD5" s="7"/>
      <c r="AE5" s="7"/>
      <c r="AF5" s="7"/>
    </row>
    <row r="6" spans="1:32" s="18" customFormat="1" ht="18" customHeight="1" x14ac:dyDescent="0.3">
      <c r="B6" s="7"/>
      <c r="C6" s="13"/>
      <c r="D6" s="61"/>
      <c r="E6" s="7"/>
      <c r="F6" s="7"/>
      <c r="G6" s="7"/>
      <c r="H6" s="7"/>
      <c r="I6" s="7"/>
      <c r="J6" s="7"/>
      <c r="K6" s="7"/>
      <c r="L6" s="7"/>
      <c r="M6" s="7"/>
      <c r="N6" s="7"/>
      <c r="O6" s="7"/>
      <c r="P6" s="7"/>
      <c r="Q6" s="7"/>
      <c r="R6" s="7"/>
      <c r="S6" s="7"/>
      <c r="T6" s="7"/>
      <c r="U6" s="7"/>
      <c r="V6" s="7"/>
      <c r="W6" s="7"/>
      <c r="X6" s="7"/>
      <c r="Y6" s="7"/>
      <c r="Z6" s="7"/>
      <c r="AA6" s="7"/>
      <c r="AB6" s="7"/>
      <c r="AC6" s="7"/>
      <c r="AD6" s="7"/>
      <c r="AE6" s="7"/>
      <c r="AF6" s="7"/>
    </row>
    <row r="7" spans="1:32" s="7" customFormat="1" ht="18.75" x14ac:dyDescent="0.3">
      <c r="A7" s="18"/>
      <c r="B7" s="170" t="s">
        <v>117</v>
      </c>
      <c r="C7" s="171"/>
      <c r="D7" s="171"/>
      <c r="E7" s="171"/>
      <c r="F7" s="171"/>
      <c r="G7" s="171"/>
      <c r="H7" s="171"/>
      <c r="I7" s="171"/>
      <c r="J7" s="172"/>
    </row>
    <row r="8" spans="1:32" s="7" customFormat="1" ht="56.25" customHeight="1" x14ac:dyDescent="0.3">
      <c r="A8" s="18"/>
      <c r="B8" s="45"/>
      <c r="C8" s="153" t="s">
        <v>239</v>
      </c>
      <c r="D8" s="154"/>
      <c r="E8" s="154"/>
      <c r="F8" s="154"/>
      <c r="G8" s="154"/>
      <c r="H8" s="154"/>
      <c r="I8" s="154"/>
      <c r="J8" s="155"/>
    </row>
    <row r="9" spans="1:32" s="7" customFormat="1" ht="46.5" customHeight="1" x14ac:dyDescent="0.3">
      <c r="A9" s="18"/>
      <c r="B9" s="46"/>
      <c r="C9" s="169" t="s">
        <v>237</v>
      </c>
      <c r="D9" s="169"/>
      <c r="E9" s="169"/>
      <c r="F9" s="169"/>
      <c r="G9" s="169"/>
      <c r="H9" s="169"/>
      <c r="I9" s="169"/>
      <c r="J9" s="169"/>
    </row>
    <row r="10" spans="1:32" s="7" customFormat="1" ht="44.25" customHeight="1" x14ac:dyDescent="0.3">
      <c r="A10" s="18"/>
      <c r="B10" s="47"/>
      <c r="C10" s="153" t="s">
        <v>120</v>
      </c>
      <c r="D10" s="154"/>
      <c r="E10" s="154"/>
      <c r="F10" s="154"/>
      <c r="G10" s="154"/>
      <c r="H10" s="154"/>
      <c r="I10" s="154"/>
      <c r="J10" s="155"/>
    </row>
    <row r="11" spans="1:32" s="7" customFormat="1" ht="63" customHeight="1" x14ac:dyDescent="0.3">
      <c r="A11" s="18"/>
      <c r="B11" s="47"/>
      <c r="C11" s="153" t="s">
        <v>240</v>
      </c>
      <c r="D11" s="154"/>
      <c r="E11" s="154"/>
      <c r="F11" s="154"/>
      <c r="G11" s="154"/>
      <c r="H11" s="154"/>
      <c r="I11" s="154"/>
      <c r="J11" s="155"/>
    </row>
    <row r="12" spans="1:32" s="7" customFormat="1" ht="69.75" customHeight="1" x14ac:dyDescent="0.3">
      <c r="A12" s="18"/>
      <c r="B12" s="47"/>
      <c r="C12" s="153" t="s">
        <v>122</v>
      </c>
      <c r="D12" s="154"/>
      <c r="E12" s="154"/>
      <c r="F12" s="154"/>
      <c r="G12" s="154"/>
      <c r="H12" s="154"/>
      <c r="I12" s="154"/>
      <c r="J12" s="155"/>
    </row>
    <row r="13" spans="1:32" s="7" customFormat="1" ht="80.25" customHeight="1" x14ac:dyDescent="0.3">
      <c r="A13" s="18"/>
      <c r="B13" s="47"/>
      <c r="C13" s="153" t="s">
        <v>123</v>
      </c>
      <c r="D13" s="154"/>
      <c r="E13" s="154"/>
      <c r="F13" s="154"/>
      <c r="G13" s="154"/>
      <c r="H13" s="154"/>
      <c r="I13" s="154"/>
      <c r="J13" s="155"/>
    </row>
    <row r="14" spans="1:32" s="7" customFormat="1" ht="54.75" customHeight="1" x14ac:dyDescent="0.3">
      <c r="A14" s="18"/>
      <c r="B14" s="47"/>
      <c r="C14" s="153" t="s">
        <v>124</v>
      </c>
      <c r="D14" s="154"/>
      <c r="E14" s="154"/>
      <c r="F14" s="154"/>
      <c r="G14" s="154"/>
      <c r="H14" s="154"/>
      <c r="I14" s="154"/>
      <c r="J14" s="155"/>
    </row>
    <row r="15" spans="1:32" s="7" customFormat="1" ht="50.25" customHeight="1" x14ac:dyDescent="0.3">
      <c r="A15" s="18"/>
      <c r="B15" s="47"/>
      <c r="C15" s="153" t="s">
        <v>125</v>
      </c>
      <c r="D15" s="154"/>
      <c r="E15" s="154"/>
      <c r="F15" s="154"/>
      <c r="G15" s="154"/>
      <c r="H15" s="154"/>
      <c r="I15" s="154"/>
      <c r="J15" s="155"/>
    </row>
    <row r="16" spans="1:32" s="7" customFormat="1" ht="46.5" customHeight="1" x14ac:dyDescent="0.3">
      <c r="A16" s="18"/>
      <c r="B16" s="47"/>
      <c r="C16" s="153" t="s">
        <v>126</v>
      </c>
      <c r="D16" s="154"/>
      <c r="E16" s="154"/>
      <c r="F16" s="154"/>
      <c r="G16" s="154"/>
      <c r="H16" s="154"/>
      <c r="I16" s="154"/>
      <c r="J16" s="155"/>
    </row>
    <row r="17" spans="1:32" s="7" customFormat="1" ht="45.75" customHeight="1" x14ac:dyDescent="0.3">
      <c r="A17" s="18"/>
      <c r="B17" s="47"/>
      <c r="C17" s="153" t="s">
        <v>127</v>
      </c>
      <c r="D17" s="154"/>
      <c r="E17" s="154"/>
      <c r="F17" s="154"/>
      <c r="G17" s="154"/>
      <c r="H17" s="154"/>
      <c r="I17" s="154"/>
      <c r="J17" s="155"/>
    </row>
    <row r="18" spans="1:32" s="7" customFormat="1" ht="46.5" customHeight="1" x14ac:dyDescent="0.3">
      <c r="A18" s="18"/>
      <c r="B18" s="47"/>
      <c r="C18" s="153" t="s">
        <v>238</v>
      </c>
      <c r="D18" s="154"/>
      <c r="E18" s="154"/>
      <c r="F18" s="154"/>
      <c r="G18" s="154"/>
      <c r="H18" s="154"/>
      <c r="I18" s="154"/>
      <c r="J18" s="155"/>
    </row>
    <row r="19" spans="1:32" s="7" customFormat="1" ht="38.25" customHeight="1" x14ac:dyDescent="0.3">
      <c r="A19" s="18"/>
      <c r="B19" s="47"/>
      <c r="C19" s="153" t="s">
        <v>128</v>
      </c>
      <c r="D19" s="154"/>
      <c r="E19" s="154"/>
      <c r="F19" s="154"/>
      <c r="G19" s="154"/>
      <c r="H19" s="154"/>
      <c r="I19" s="154"/>
      <c r="J19" s="155"/>
    </row>
    <row r="20" spans="1:32" s="7" customFormat="1" ht="42" customHeight="1" x14ac:dyDescent="0.3">
      <c r="A20" s="18"/>
    </row>
    <row r="21" spans="1:32" s="7" customFormat="1" ht="18.75" x14ac:dyDescent="0.3">
      <c r="A21" s="18"/>
      <c r="B21"/>
      <c r="C21"/>
      <c r="D21"/>
      <c r="E21"/>
      <c r="F21"/>
      <c r="G21"/>
      <c r="H21"/>
      <c r="I21"/>
      <c r="J21"/>
      <c r="K21"/>
      <c r="L21"/>
      <c r="M21"/>
      <c r="N21"/>
      <c r="O21"/>
      <c r="P21"/>
      <c r="Q21"/>
      <c r="R21"/>
      <c r="S21"/>
      <c r="T21"/>
      <c r="U21"/>
      <c r="V21"/>
      <c r="W21"/>
      <c r="X21"/>
      <c r="Y21"/>
      <c r="Z21"/>
      <c r="AA21"/>
      <c r="AB21"/>
      <c r="AC21"/>
      <c r="AD21"/>
      <c r="AE21"/>
      <c r="AF21"/>
    </row>
    <row r="22" spans="1:32" ht="36" customHeight="1" x14ac:dyDescent="0.3">
      <c r="A22" s="19"/>
      <c r="B22" s="49" t="s">
        <v>25</v>
      </c>
      <c r="C22" s="20" t="s">
        <v>129</v>
      </c>
      <c r="D22" s="167" t="s">
        <v>130</v>
      </c>
      <c r="E22" s="167"/>
      <c r="F22" s="167"/>
      <c r="G22" s="167"/>
      <c r="H22" s="167"/>
      <c r="I22" s="167"/>
      <c r="J22" s="167"/>
      <c r="K22" s="55"/>
      <c r="L22" s="55"/>
      <c r="M22" s="55"/>
      <c r="N22" s="55"/>
      <c r="O22" s="55"/>
      <c r="P22" s="18"/>
      <c r="Q22" s="18"/>
      <c r="R22" s="18"/>
      <c r="S22" s="18"/>
      <c r="T22" s="18"/>
      <c r="U22" s="18"/>
      <c r="V22" s="18"/>
      <c r="W22" s="18"/>
      <c r="X22" s="18"/>
      <c r="Y22" s="18"/>
      <c r="Z22" s="18"/>
      <c r="AA22" s="18"/>
      <c r="AB22" s="18"/>
      <c r="AC22" s="18"/>
      <c r="AD22" s="18"/>
      <c r="AE22" s="18"/>
      <c r="AF22" s="18"/>
    </row>
    <row r="23" spans="1:32" s="18" customFormat="1" ht="18.75" customHeight="1" x14ac:dyDescent="0.3">
      <c r="B23" s="7"/>
      <c r="C23" s="14"/>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2" s="7" customFormat="1" ht="126.75" customHeight="1" x14ac:dyDescent="0.3">
      <c r="A24" s="18"/>
      <c r="B24" s="164"/>
      <c r="C24" s="165"/>
      <c r="D24" s="165"/>
      <c r="E24" s="165"/>
      <c r="F24" s="165"/>
      <c r="G24" s="165"/>
      <c r="H24" s="165"/>
      <c r="I24" s="165"/>
      <c r="J24" s="166"/>
      <c r="K24"/>
      <c r="L24"/>
    </row>
    <row r="25" spans="1:32" s="7" customFormat="1" ht="12.75" customHeight="1" x14ac:dyDescent="0.3">
      <c r="A25" s="18"/>
      <c r="C25" s="14"/>
    </row>
    <row r="26" spans="1:32" s="7" customFormat="1" ht="18.75" x14ac:dyDescent="0.3">
      <c r="A26" s="18"/>
      <c r="C26" s="13"/>
    </row>
  </sheetData>
  <sheetProtection algorithmName="SHA-512" hashValue="fIGXjSLxJi9O9DCd4d43W5zwOAbYpRL4YSZ2Q/7Eg1ekbNuv0UD4HV7NMCB5+WycYFnj3WwM0OHrMlACZlJ8GQ==" saltValue="fCg93gTvz97tQC4lT7duhg==" spinCount="100000" sheet="1" objects="1" scenarios="1"/>
  <mergeCells count="16">
    <mergeCell ref="C15:J15"/>
    <mergeCell ref="C18:J18"/>
    <mergeCell ref="B24:J24"/>
    <mergeCell ref="D22:J22"/>
    <mergeCell ref="D4:J4"/>
    <mergeCell ref="C19:J19"/>
    <mergeCell ref="C16:J16"/>
    <mergeCell ref="C17:J17"/>
    <mergeCell ref="C8:J8"/>
    <mergeCell ref="C9:J9"/>
    <mergeCell ref="C10:J10"/>
    <mergeCell ref="C11:J11"/>
    <mergeCell ref="C12:J12"/>
    <mergeCell ref="C13:J13"/>
    <mergeCell ref="C14:J14"/>
    <mergeCell ref="B7:J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163AA630-FE4C-43DF-BC19-67E80E946C25}">
          <x14:formula1>
            <xm:f>Sheet1!$L$3:$L$5</xm:f>
          </x14:formula1>
          <xm:sqref>B19 B8:B18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C535-2DE6-4646-A7EB-89EFF1C18205}">
  <dimension ref="B1:T177"/>
  <sheetViews>
    <sheetView workbookViewId="0">
      <selection activeCell="P6" sqref="P6:P177"/>
    </sheetView>
  </sheetViews>
  <sheetFormatPr defaultRowHeight="15" x14ac:dyDescent="0.25"/>
  <sheetData>
    <row r="1" spans="2:20" x14ac:dyDescent="0.25">
      <c r="M1" s="108" t="s">
        <v>131</v>
      </c>
      <c r="N1" s="108" t="str" cm="1">
        <f t="array" aca="1" ref="N1" ca="1">MID(CELL("filename"),SEARCH("[",CELL("filename"))+1,SEARCH("]",CELL("filename"))-SEARCH("[",CELL("filename"))-1)</f>
        <v>Strategic Innovation Fund Impact Report.xlsx</v>
      </c>
      <c r="O1" s="108"/>
      <c r="P1" s="108" t="str">
        <f ca="1">CONCATENATE("--",N1)</f>
        <v>--Strategic Innovation Fund Impact Report.xlsx</v>
      </c>
      <c r="Q1" s="109"/>
      <c r="R1" s="109"/>
      <c r="S1" s="109"/>
      <c r="T1" s="109"/>
    </row>
    <row r="2" spans="2:20" x14ac:dyDescent="0.25">
      <c r="M2" s="108"/>
      <c r="N2" s="108"/>
      <c r="O2" s="108"/>
      <c r="P2" s="108"/>
      <c r="Q2" s="109"/>
      <c r="R2" s="109"/>
      <c r="S2" s="109"/>
      <c r="T2" s="109"/>
    </row>
    <row r="3" spans="2:20" x14ac:dyDescent="0.25">
      <c r="M3" s="108"/>
      <c r="N3" s="108"/>
      <c r="O3" s="108"/>
      <c r="P3" s="108"/>
      <c r="Q3" s="109"/>
      <c r="R3" s="109"/>
      <c r="S3" s="109"/>
      <c r="T3" s="109"/>
    </row>
    <row r="4" spans="2:20" x14ac:dyDescent="0.25">
      <c r="M4" s="108"/>
      <c r="N4" s="108"/>
      <c r="O4" s="108"/>
      <c r="P4" s="108"/>
      <c r="Q4" s="109"/>
      <c r="R4" s="109"/>
      <c r="S4" s="109"/>
      <c r="T4" s="109"/>
    </row>
    <row r="5" spans="2:20" x14ac:dyDescent="0.25">
      <c r="M5" s="108"/>
      <c r="N5" s="108"/>
      <c r="O5" s="108"/>
      <c r="P5" s="108"/>
      <c r="Q5" s="109"/>
      <c r="R5" s="109"/>
      <c r="S5" s="109"/>
      <c r="T5" s="109"/>
    </row>
    <row r="6" spans="2:20" ht="31.5" x14ac:dyDescent="0.3">
      <c r="B6" s="18" t="s">
        <v>7</v>
      </c>
      <c r="C6" s="13"/>
      <c r="D6" s="7"/>
      <c r="E6" s="70">
        <f>+Introduction!I12</f>
        <v>0</v>
      </c>
      <c r="F6" s="7"/>
      <c r="G6" s="7"/>
      <c r="M6">
        <v>100</v>
      </c>
      <c r="N6" t="str">
        <f>+B6</f>
        <v>Enter your name or your group or organization's name:</v>
      </c>
      <c r="O6">
        <f>+E6</f>
        <v>0</v>
      </c>
      <c r="P6" s="107" t="str">
        <f ca="1">CONCATENATE("INSERT TMP_SIF_FINAL_REPORT (FILENAME, LINE_NUMBER, LINE_DESC, LINE_VALUE, CREATION_DATE) VALUES ('",TRIM(SUBSTITUTE(SUBSTITUTE(SUBSTITUTE(IF(ISBLANK($N$1),"NULL",CLEAN($N$1)),"'","''"),CHAR(13)," "),CHAR(10),", ")),"', ",M6,", '",TRIM(SUBSTITUTE(SUBSTITUTE(SUBSTITUTE(IF(ISBLANK($N6),"NULL",CLEAN($N6)),"'","''"),CHAR(13)," "),CHAR(10),", ")),"', '",TRIM(SUBSTITUTE(SUBSTITUTE(SUBSTITUTE(IF(ISBLANK($O6),"NULL",CLEAN($O6)),"'","''"),CHAR(13)," "),CHAR(10),", ")),"', GETDATE())")</f>
        <v>INSERT TMP_SIF_FINAL_REPORT (FILENAME, LINE_NUMBER, LINE_DESC, LINE_VALUE, CREATION_DATE) VALUES ('Strategic Innovation Fund Impact Report.xlsx', 100, 'Enter your name or your group or organization''s name:', '0', GETDATE())</v>
      </c>
    </row>
    <row r="7" spans="2:20" ht="15.75" x14ac:dyDescent="0.25">
      <c r="B7" s="7"/>
      <c r="C7" s="13"/>
      <c r="D7" s="7"/>
      <c r="E7" s="7"/>
      <c r="F7" s="7"/>
      <c r="G7" s="7"/>
    </row>
    <row r="8" spans="2:20" ht="31.5" x14ac:dyDescent="0.3">
      <c r="B8" s="18" t="s">
        <v>8</v>
      </c>
      <c r="C8" s="13"/>
      <c r="D8" s="7"/>
      <c r="E8" s="70">
        <f>+Introduction!I14</f>
        <v>0</v>
      </c>
      <c r="F8" s="7"/>
      <c r="G8" s="7"/>
      <c r="M8">
        <f>+M6+10</f>
        <v>110</v>
      </c>
      <c r="N8" t="str">
        <f>+B8</f>
        <v>Select the component through which you were funded for this grant:</v>
      </c>
      <c r="O8">
        <f>+E8</f>
        <v>0</v>
      </c>
      <c r="P8" s="107" t="str">
        <f ca="1">CONCATENATE("INSERT TMP_SIF_FINAL_REPORT (FILENAME, LINE_NUMBER, LINE_DESC, LINE_VALUE, CREATION_DATE) VALUES ('",TRIM(SUBSTITUTE(SUBSTITUTE(SUBSTITUTE(IF(ISBLANK($N$1),"NULL",CLEAN($N$1)),"'","''"),CHAR(13)," "),CHAR(10),", ")),"', ",M8,", '",TRIM(SUBSTITUTE(SUBSTITUTE(SUBSTITUTE(IF(ISBLANK($N8),"NULL",CLEAN($N8)),"'","''"),CHAR(13)," "),CHAR(10),", ")),"', '",TRIM(SUBSTITUTE(SUBSTITUTE(SUBSTITUTE(IF(ISBLANK($O8),"NULL",CLEAN($O8)),"'","''"),CHAR(13)," "),CHAR(10),", ")),"', GETDATE())")</f>
        <v>INSERT TMP_SIF_FINAL_REPORT (FILENAME, LINE_NUMBER, LINE_DESC, LINE_VALUE, CREATION_DATE) VALUES ('Strategic Innovation Fund Impact Report.xlsx', 110, 'Select the component through which you were funded for this grant:', '0', GETDATE())</v>
      </c>
    </row>
    <row r="9" spans="2:20" ht="31.5" x14ac:dyDescent="0.3">
      <c r="B9" s="18"/>
      <c r="C9" s="13"/>
      <c r="D9" s="7"/>
      <c r="E9" s="120"/>
      <c r="F9" s="7"/>
      <c r="G9" s="7"/>
      <c r="P9" s="107"/>
    </row>
    <row r="10" spans="2:20" ht="31.5" x14ac:dyDescent="0.3">
      <c r="B10" s="18" t="s">
        <v>132</v>
      </c>
      <c r="C10" s="13"/>
      <c r="D10" s="7"/>
      <c r="E10" s="121">
        <f>+Introduction!I17</f>
        <v>0</v>
      </c>
      <c r="F10" s="7"/>
      <c r="G10" s="7"/>
      <c r="M10">
        <v>120</v>
      </c>
      <c r="N10" t="str">
        <f>+B10</f>
        <v>Enter your ten-digit file number:</v>
      </c>
      <c r="O10">
        <f>+E10</f>
        <v>0</v>
      </c>
      <c r="P10" s="107" t="str">
        <f ca="1">CONCATENATE("INSERT TMP_SIF_FINAL_REPORT (FILENAME, LINE_NUMBER, LINE_DESC, LINE_VALUE, CREATION_DATE) VALUES ('",TRIM(SUBSTITUTE(SUBSTITUTE(SUBSTITUTE(IF(ISBLANK($N$1),"NULL",CLEAN($N$1)),"'","''"),CHAR(13)," "),CHAR(10),", ")),"', ",M10,", '",TRIM(SUBSTITUTE(SUBSTITUTE(SUBSTITUTE(IF(ISBLANK($N10),"NULL",CLEAN($N10)),"'","''"),CHAR(13)," "),CHAR(10),", ")),"', '",TRIM(SUBSTITUTE(SUBSTITUTE(SUBSTITUTE(IF(ISBLANK($O10),"NULL",CLEAN($O10)),"'","''"),CHAR(13)," "),CHAR(10),", ")),"', GETDATE())")</f>
        <v>INSERT TMP_SIF_FINAL_REPORT (FILENAME, LINE_NUMBER, LINE_DESC, LINE_VALUE, CREATION_DATE) VALUES ('Strategic Innovation Fund Impact Report.xlsx', 120, 'Enter your ten-digit file number:', '0', GETDATE())</v>
      </c>
    </row>
    <row r="12" spans="2:20" ht="18.75" x14ac:dyDescent="0.3">
      <c r="B12" s="21" t="s">
        <v>12</v>
      </c>
      <c r="C12" s="22"/>
      <c r="D12" s="23"/>
      <c r="E12" s="23"/>
      <c r="F12" s="23"/>
      <c r="G12" s="23"/>
      <c r="H12" s="23"/>
      <c r="I12" s="23"/>
      <c r="J12" s="23"/>
    </row>
    <row r="13" spans="2:20" ht="15.75" x14ac:dyDescent="0.25">
      <c r="B13" s="7"/>
      <c r="C13" s="13"/>
      <c r="D13" s="7"/>
      <c r="E13" s="7"/>
      <c r="F13" s="7"/>
      <c r="G13" s="7"/>
      <c r="H13" s="7"/>
      <c r="I13" s="7"/>
      <c r="J13" s="7"/>
    </row>
    <row r="14" spans="2:20" ht="18.75" x14ac:dyDescent="0.3">
      <c r="B14" s="18" t="s">
        <v>25</v>
      </c>
      <c r="C14" s="20" t="s">
        <v>26</v>
      </c>
      <c r="D14" s="18" t="s">
        <v>27</v>
      </c>
      <c r="E14" s="18"/>
      <c r="F14" s="18"/>
      <c r="G14" s="18"/>
      <c r="H14" s="18"/>
      <c r="I14" s="18"/>
      <c r="J14" s="18"/>
    </row>
    <row r="15" spans="2:20" ht="18.75" x14ac:dyDescent="0.3">
      <c r="B15" s="18"/>
      <c r="C15" s="20"/>
      <c r="D15" s="63" t="s">
        <v>28</v>
      </c>
      <c r="E15" s="63"/>
      <c r="F15" s="63"/>
      <c r="G15" s="63"/>
      <c r="H15" s="18"/>
      <c r="I15" s="18"/>
      <c r="J15" s="18"/>
    </row>
    <row r="16" spans="2:20" ht="18.75" x14ac:dyDescent="0.3">
      <c r="B16" s="18"/>
      <c r="C16" s="20"/>
      <c r="D16" s="63" t="s">
        <v>29</v>
      </c>
      <c r="E16" s="62"/>
      <c r="F16" s="62"/>
      <c r="G16" s="62"/>
      <c r="H16" s="18"/>
      <c r="I16" s="18"/>
      <c r="J16" s="18"/>
    </row>
    <row r="17" spans="2:16" ht="18.75" x14ac:dyDescent="0.3">
      <c r="B17" s="18"/>
      <c r="C17" s="20"/>
      <c r="D17" s="63" t="s">
        <v>30</v>
      </c>
      <c r="E17" s="62"/>
      <c r="F17" s="62"/>
      <c r="G17" s="62"/>
      <c r="H17" s="18"/>
      <c r="I17" s="18"/>
      <c r="J17" s="18"/>
    </row>
    <row r="18" spans="2:16" ht="15.75" x14ac:dyDescent="0.25">
      <c r="B18" s="7"/>
      <c r="C18" s="13"/>
      <c r="D18" s="71" t="s">
        <v>9</v>
      </c>
      <c r="E18" s="63"/>
      <c r="F18" s="63"/>
      <c r="G18" s="63"/>
      <c r="H18" s="7"/>
      <c r="I18" s="7"/>
      <c r="J18" s="7"/>
    </row>
    <row r="19" spans="2:16" ht="15.75" x14ac:dyDescent="0.25">
      <c r="B19" s="7"/>
      <c r="C19" s="13"/>
      <c r="D19" s="61"/>
      <c r="E19" s="7"/>
      <c r="F19" s="7"/>
      <c r="G19" s="7"/>
      <c r="H19" s="7"/>
      <c r="I19" s="7"/>
      <c r="J19" s="7"/>
    </row>
    <row r="20" spans="2:16" ht="21" x14ac:dyDescent="0.35">
      <c r="B20" s="102" t="s">
        <v>31</v>
      </c>
      <c r="C20" s="102"/>
      <c r="D20" s="102"/>
      <c r="E20" s="102"/>
      <c r="F20" s="102"/>
      <c r="G20" s="102"/>
      <c r="H20" s="102"/>
      <c r="I20" s="102"/>
      <c r="J20" s="102"/>
    </row>
    <row r="21" spans="2:16" ht="15.75" x14ac:dyDescent="0.25">
      <c r="B21" s="44" t="str">
        <f>+'Section 1'!B11</f>
        <v>N/A</v>
      </c>
      <c r="C21" s="88" t="s">
        <v>32</v>
      </c>
      <c r="D21" s="89"/>
      <c r="E21" s="89"/>
      <c r="F21" s="89"/>
      <c r="G21" s="89"/>
      <c r="H21" s="89"/>
      <c r="I21" s="89"/>
      <c r="J21" s="90"/>
      <c r="M21">
        <v>1010</v>
      </c>
      <c r="N21" t="str">
        <f>+C21</f>
        <v>Created, developed, or tested an innovative adaptation to an existing operating model</v>
      </c>
      <c r="O21" t="str">
        <f>+B21</f>
        <v>N/A</v>
      </c>
      <c r="P21" s="107" t="str">
        <f t="shared" ref="P21:P26" ca="1" si="0">CONCATENATE("INSERT TMP_SIF_FINAL_REPORT (FILENAME, LINE_NUMBER, LINE_DESC, LINE_VALUE, CREATION_DATE) VALUES ('",TRIM(SUBSTITUTE(SUBSTITUTE(SUBSTITUTE(IF(ISBLANK($N$1),"NULL",CLEAN($N$1)),"'","''"),CHAR(13)," "),CHAR(10),", ")),"', ",M21,", '",TRIM(SUBSTITUTE(SUBSTITUTE(SUBSTITUTE(IF(ISBLANK($N21),"NULL",CLEAN($N21)),"'","''"),CHAR(13)," "),CHAR(10),", ")),"', '",TRIM(SUBSTITUTE(SUBSTITUTE(SUBSTITUTE(IF(ISBLANK($O21),"NULL",CLEAN($O21)),"'","''"),CHAR(13)," "),CHAR(10),", ")),"', GETDATE())")</f>
        <v>INSERT TMP_SIF_FINAL_REPORT (FILENAME, LINE_NUMBER, LINE_DESC, LINE_VALUE, CREATION_DATE) VALUES ('Strategic Innovation Fund Impact Report.xlsx', 1010, 'Created, developed, or tested an innovative adaptation to an existing operating model', 'N/A', GETDATE())</v>
      </c>
    </row>
    <row r="22" spans="2:16" ht="15.75" x14ac:dyDescent="0.25">
      <c r="B22" s="44" t="str">
        <f>+'Section 1'!B12</f>
        <v>N/A</v>
      </c>
      <c r="C22" s="88" t="s">
        <v>33</v>
      </c>
      <c r="D22" s="89"/>
      <c r="E22" s="89"/>
      <c r="F22" s="89"/>
      <c r="G22" s="89"/>
      <c r="H22" s="89"/>
      <c r="I22" s="89"/>
      <c r="J22" s="90"/>
      <c r="M22">
        <f>+M21+10</f>
        <v>1020</v>
      </c>
      <c r="N22" t="str">
        <f>+C22</f>
        <v>Created, developed, or tested a new operating model(s)</v>
      </c>
      <c r="O22" t="str">
        <f>+B22</f>
        <v>N/A</v>
      </c>
      <c r="P22" s="107" t="str">
        <f t="shared" ca="1" si="0"/>
        <v>INSERT TMP_SIF_FINAL_REPORT (FILENAME, LINE_NUMBER, LINE_DESC, LINE_VALUE, CREATION_DATE) VALUES ('Strategic Innovation Fund Impact Report.xlsx', 1020, 'Created, developed, or tested a new operating model(s)', 'N/A', GETDATE())</v>
      </c>
    </row>
    <row r="23" spans="2:16" ht="15.75" x14ac:dyDescent="0.25">
      <c r="B23" s="44" t="str">
        <f>+'Section 1'!B13</f>
        <v>N/A</v>
      </c>
      <c r="C23" s="88" t="s">
        <v>34</v>
      </c>
      <c r="D23" s="89"/>
      <c r="E23" s="89"/>
      <c r="F23" s="89"/>
      <c r="G23" s="89"/>
      <c r="H23" s="89"/>
      <c r="I23" s="89"/>
      <c r="J23" s="90"/>
      <c r="M23">
        <f>+M22+10</f>
        <v>1030</v>
      </c>
      <c r="N23" t="str">
        <f>+C23</f>
        <v>Created new formal or informal collaborations, partnerships, or networks</v>
      </c>
      <c r="O23" t="str">
        <f>+B23</f>
        <v>N/A</v>
      </c>
      <c r="P23" s="107" t="str">
        <f t="shared" ca="1" si="0"/>
        <v>INSERT TMP_SIF_FINAL_REPORT (FILENAME, LINE_NUMBER, LINE_DESC, LINE_VALUE, CREATION_DATE) VALUES ('Strategic Innovation Fund Impact Report.xlsx', 1030, 'Created new formal or informal collaborations, partnerships, or networks', 'N/A', GETDATE())</v>
      </c>
    </row>
    <row r="24" spans="2:16" ht="15.75" x14ac:dyDescent="0.25">
      <c r="B24" s="44" t="str">
        <f>+'Section 1'!B14</f>
        <v>N/A</v>
      </c>
      <c r="C24" s="88" t="s">
        <v>35</v>
      </c>
      <c r="D24" s="89"/>
      <c r="E24" s="89"/>
      <c r="F24" s="89"/>
      <c r="G24" s="89"/>
      <c r="H24" s="89"/>
      <c r="I24" s="89"/>
      <c r="J24" s="90"/>
      <c r="M24">
        <f>+M23+10</f>
        <v>1040</v>
      </c>
      <c r="N24" t="str">
        <f>+C24</f>
        <v>Strengthened existing formal and informal collaborations or networks</v>
      </c>
      <c r="O24" t="str">
        <f>+B24</f>
        <v>N/A</v>
      </c>
      <c r="P24" s="107" t="str">
        <f t="shared" ca="1" si="0"/>
        <v>INSERT TMP_SIF_FINAL_REPORT (FILENAME, LINE_NUMBER, LINE_DESC, LINE_VALUE, CREATION_DATE) VALUES ('Strategic Innovation Fund Impact Report.xlsx', 1040, 'Strengthened existing formal and informal collaborations or networks', 'N/A', GETDATE())</v>
      </c>
    </row>
    <row r="25" spans="2:16" ht="15.75" x14ac:dyDescent="0.25">
      <c r="B25" s="44" t="str">
        <f>+'Section 1'!B15</f>
        <v>N/A</v>
      </c>
      <c r="C25" s="88" t="s">
        <v>36</v>
      </c>
      <c r="D25" s="89"/>
      <c r="E25" s="89"/>
      <c r="F25" s="89"/>
      <c r="G25" s="89"/>
      <c r="H25" s="89"/>
      <c r="I25" s="89"/>
      <c r="J25" s="90"/>
      <c r="M25">
        <f>+M24+10</f>
        <v>1050</v>
      </c>
      <c r="N25" t="str">
        <f>+C25</f>
        <v>Other (please describe) [Maximum 15 words]:</v>
      </c>
      <c r="O25" t="str">
        <f>+B25</f>
        <v>N/A</v>
      </c>
      <c r="P25" s="107" t="str">
        <f t="shared" ca="1" si="0"/>
        <v>INSERT TMP_SIF_FINAL_REPORT (FILENAME, LINE_NUMBER, LINE_DESC, LINE_VALUE, CREATION_DATE) VALUES ('Strategic Innovation Fund Impact Report.xlsx', 1050, 'Other (please describe) [Maximum 15 words]:', 'N/A', GETDATE())</v>
      </c>
    </row>
    <row r="26" spans="2:16" ht="15.75" x14ac:dyDescent="0.25">
      <c r="B26" s="7"/>
      <c r="C26" s="73" cm="1">
        <f t="array" ref="C26:J26">'Section 1'!C16:J16</f>
        <v>0</v>
      </c>
      <c r="D26" s="74">
        <v>0</v>
      </c>
      <c r="E26" s="74">
        <v>0</v>
      </c>
      <c r="F26" s="74">
        <v>0</v>
      </c>
      <c r="G26" s="74">
        <v>0</v>
      </c>
      <c r="H26" s="74">
        <v>0</v>
      </c>
      <c r="I26" s="74">
        <v>0</v>
      </c>
      <c r="J26" s="75">
        <v>0</v>
      </c>
      <c r="M26">
        <f>+M25+10</f>
        <v>1060</v>
      </c>
      <c r="N26" t="str">
        <f>+C25</f>
        <v>Other (please describe) [Maximum 15 words]:</v>
      </c>
      <c r="O26">
        <f>+C26</f>
        <v>0</v>
      </c>
      <c r="P26" s="107" t="str">
        <f t="shared" ca="1" si="0"/>
        <v>INSERT TMP_SIF_FINAL_REPORT (FILENAME, LINE_NUMBER, LINE_DESC, LINE_VALUE, CREATION_DATE) VALUES ('Strategic Innovation Fund Impact Report.xlsx', 1060, 'Other (please describe) [Maximum 15 words]:', '0', GETDATE())</v>
      </c>
    </row>
    <row r="27" spans="2:16" ht="21" x14ac:dyDescent="0.35">
      <c r="B27" s="102" t="s">
        <v>37</v>
      </c>
      <c r="C27" s="102"/>
      <c r="D27" s="102"/>
      <c r="E27" s="102"/>
      <c r="F27" s="102"/>
      <c r="G27" s="102"/>
      <c r="H27" s="102"/>
      <c r="I27" s="102"/>
      <c r="J27" s="102"/>
    </row>
    <row r="28" spans="2:16" ht="15.75" x14ac:dyDescent="0.25">
      <c r="B28" s="44">
        <f>'Section 1'!B18</f>
        <v>0</v>
      </c>
      <c r="C28" s="88" t="s">
        <v>38</v>
      </c>
      <c r="D28" s="89"/>
      <c r="E28" s="89"/>
      <c r="F28" s="89"/>
      <c r="G28" s="89"/>
      <c r="H28" s="89"/>
      <c r="I28" s="89"/>
      <c r="J28" s="90"/>
      <c r="M28">
        <f>+M26+10</f>
        <v>1070</v>
      </c>
      <c r="N28" t="str">
        <f t="shared" ref="N28:N37" si="1">+C28</f>
        <v>Developed and implemented best practices that contribute to new and innovative ways of working</v>
      </c>
      <c r="O28">
        <f t="shared" ref="O28:O37" si="2">+B28</f>
        <v>0</v>
      </c>
      <c r="P28" s="107" t="str">
        <f t="shared" ref="P28:P38" ca="1" si="3">CONCATENATE("INSERT TMP_SIF_FINAL_REPORT (FILENAME, LINE_NUMBER, LINE_DESC, LINE_VALUE, CREATION_DATE) VALUES ('",TRIM(SUBSTITUTE(SUBSTITUTE(SUBSTITUTE(IF(ISBLANK($N$1),"NULL",CLEAN($N$1)),"'","''"),CHAR(13)," "),CHAR(10),", ")),"', ",M28,", '",TRIM(SUBSTITUTE(SUBSTITUTE(SUBSTITUTE(IF(ISBLANK($N28),"NULL",CLEAN($N28)),"'","''"),CHAR(13)," "),CHAR(10),", ")),"', '",TRIM(SUBSTITUTE(SUBSTITUTE(SUBSTITUTE(IF(ISBLANK($O28),"NULL",CLEAN($O28)),"'","''"),CHAR(13)," "),CHAR(10),", ")),"', GETDATE())")</f>
        <v>INSERT TMP_SIF_FINAL_REPORT (FILENAME, LINE_NUMBER, LINE_DESC, LINE_VALUE, CREATION_DATE) VALUES ('Strategic Innovation Fund Impact Report.xlsx', 1070, 'Developed and implemented best practices that contribute to new and innovative ways of working', '0', GETDATE())</v>
      </c>
    </row>
    <row r="29" spans="2:16" ht="15.75" x14ac:dyDescent="0.25">
      <c r="B29" s="44">
        <f>'Section 1'!B19</f>
        <v>0</v>
      </c>
      <c r="C29" s="88" t="s">
        <v>39</v>
      </c>
      <c r="D29" s="89"/>
      <c r="E29" s="89"/>
      <c r="F29" s="89"/>
      <c r="G29" s="89"/>
      <c r="H29" s="89"/>
      <c r="I29" s="89"/>
      <c r="J29" s="90"/>
      <c r="M29">
        <f t="shared" ref="M29:M38" si="4">+M28+10</f>
        <v>1080</v>
      </c>
      <c r="N29" t="str">
        <f t="shared" si="1"/>
        <v>Developed and implemented new policies that contribute to new and innovative ways of working</v>
      </c>
      <c r="O29">
        <f t="shared" si="2"/>
        <v>0</v>
      </c>
      <c r="P29" s="107" t="str">
        <f t="shared" ca="1" si="3"/>
        <v>INSERT TMP_SIF_FINAL_REPORT (FILENAME, LINE_NUMBER, LINE_DESC, LINE_VALUE, CREATION_DATE) VALUES ('Strategic Innovation Fund Impact Report.xlsx', 1080, 'Developed and implemented new policies that contribute to new and innovative ways of working', '0', GETDATE())</v>
      </c>
    </row>
    <row r="30" spans="2:16" ht="15.75" x14ac:dyDescent="0.25">
      <c r="B30" s="44">
        <f>'Section 1'!B20</f>
        <v>0</v>
      </c>
      <c r="C30" s="88" t="s">
        <v>40</v>
      </c>
      <c r="D30" s="89"/>
      <c r="E30" s="89"/>
      <c r="F30" s="89"/>
      <c r="G30" s="89"/>
      <c r="H30" s="89"/>
      <c r="I30" s="89"/>
      <c r="J30" s="90"/>
      <c r="M30">
        <f t="shared" si="4"/>
        <v>1090</v>
      </c>
      <c r="N30" t="str">
        <f t="shared" si="1"/>
        <v>Obtained additional investment that contributes to new and innovative ways of working</v>
      </c>
      <c r="O30">
        <f t="shared" si="2"/>
        <v>0</v>
      </c>
      <c r="P30" s="107" t="str">
        <f t="shared" ca="1" si="3"/>
        <v>INSERT TMP_SIF_FINAL_REPORT (FILENAME, LINE_NUMBER, LINE_DESC, LINE_VALUE, CREATION_DATE) VALUES ('Strategic Innovation Fund Impact Report.xlsx', 1090, 'Obtained additional investment that contributes to new and innovative ways of working', '0', GETDATE())</v>
      </c>
    </row>
    <row r="31" spans="2:16" ht="15.75" x14ac:dyDescent="0.25">
      <c r="B31" s="44">
        <f>'Section 1'!B21</f>
        <v>0</v>
      </c>
      <c r="C31" s="88" t="s">
        <v>34</v>
      </c>
      <c r="D31" s="89"/>
      <c r="E31" s="89"/>
      <c r="F31" s="89"/>
      <c r="G31" s="89"/>
      <c r="H31" s="89"/>
      <c r="I31" s="89"/>
      <c r="J31" s="90"/>
      <c r="M31">
        <f t="shared" si="4"/>
        <v>1100</v>
      </c>
      <c r="N31" t="str">
        <f t="shared" si="1"/>
        <v>Created new formal or informal collaborations, partnerships, or networks</v>
      </c>
      <c r="O31">
        <f t="shared" si="2"/>
        <v>0</v>
      </c>
      <c r="P31" s="107" t="str">
        <f t="shared" ca="1" si="3"/>
        <v>INSERT TMP_SIF_FINAL_REPORT (FILENAME, LINE_NUMBER, LINE_DESC, LINE_VALUE, CREATION_DATE) VALUES ('Strategic Innovation Fund Impact Report.xlsx', 1100, 'Created new formal or informal collaborations, partnerships, or networks', '0', GETDATE())</v>
      </c>
    </row>
    <row r="32" spans="2:16" ht="15.75" x14ac:dyDescent="0.25">
      <c r="B32" s="44">
        <f>'Section 1'!B22</f>
        <v>0</v>
      </c>
      <c r="C32" s="88" t="s">
        <v>35</v>
      </c>
      <c r="D32" s="89"/>
      <c r="E32" s="89"/>
      <c r="F32" s="89"/>
      <c r="G32" s="89"/>
      <c r="H32" s="89"/>
      <c r="I32" s="89"/>
      <c r="J32" s="90"/>
      <c r="M32">
        <f t="shared" si="4"/>
        <v>1110</v>
      </c>
      <c r="N32" t="str">
        <f t="shared" si="1"/>
        <v>Strengthened existing formal and informal collaborations or networks</v>
      </c>
      <c r="O32">
        <f t="shared" si="2"/>
        <v>0</v>
      </c>
      <c r="P32" s="107" t="str">
        <f t="shared" ca="1" si="3"/>
        <v>INSERT TMP_SIF_FINAL_REPORT (FILENAME, LINE_NUMBER, LINE_DESC, LINE_VALUE, CREATION_DATE) VALUES ('Strategic Innovation Fund Impact Report.xlsx', 1110, 'Strengthened existing formal and informal collaborations or networks', '0', GETDATE())</v>
      </c>
    </row>
    <row r="33" spans="2:16" ht="15.75" x14ac:dyDescent="0.25">
      <c r="B33" s="44">
        <f>'Section 1'!B23</f>
        <v>0</v>
      </c>
      <c r="C33" s="88" t="s">
        <v>41</v>
      </c>
      <c r="D33" s="89"/>
      <c r="E33" s="89"/>
      <c r="F33" s="89"/>
      <c r="G33" s="89"/>
      <c r="H33" s="89"/>
      <c r="I33" s="89"/>
      <c r="J33" s="90"/>
      <c r="M33">
        <f t="shared" si="4"/>
        <v>1120</v>
      </c>
      <c r="N33" t="str">
        <f t="shared" si="1"/>
        <v>Created a new business model</v>
      </c>
      <c r="O33">
        <f t="shared" si="2"/>
        <v>0</v>
      </c>
      <c r="P33" s="107" t="str">
        <f t="shared" ca="1" si="3"/>
        <v>INSERT TMP_SIF_FINAL_REPORT (FILENAME, LINE_NUMBER, LINE_DESC, LINE_VALUE, CREATION_DATE) VALUES ('Strategic Innovation Fund Impact Report.xlsx', 1120, 'Created a new business model', '0', GETDATE())</v>
      </c>
    </row>
    <row r="34" spans="2:16" ht="15.75" x14ac:dyDescent="0.25">
      <c r="B34" s="44">
        <f>'Section 1'!B24</f>
        <v>0</v>
      </c>
      <c r="C34" s="88" t="s">
        <v>42</v>
      </c>
      <c r="D34" s="89"/>
      <c r="E34" s="89"/>
      <c r="F34" s="89"/>
      <c r="G34" s="89"/>
      <c r="H34" s="89"/>
      <c r="I34" s="89"/>
      <c r="J34" s="90"/>
      <c r="M34">
        <f t="shared" si="4"/>
        <v>1130</v>
      </c>
      <c r="N34" t="str">
        <f t="shared" si="1"/>
        <v>Created a new innovative strategy</v>
      </c>
      <c r="O34">
        <f t="shared" si="2"/>
        <v>0</v>
      </c>
      <c r="P34" s="107" t="str">
        <f t="shared" ca="1" si="3"/>
        <v>INSERT TMP_SIF_FINAL_REPORT (FILENAME, LINE_NUMBER, LINE_DESC, LINE_VALUE, CREATION_DATE) VALUES ('Strategic Innovation Fund Impact Report.xlsx', 1130, 'Created a new innovative strategy', '0', GETDATE())</v>
      </c>
    </row>
    <row r="35" spans="2:16" ht="15.75" x14ac:dyDescent="0.25">
      <c r="B35" s="44">
        <f>'Section 1'!B25</f>
        <v>0</v>
      </c>
      <c r="C35" s="88" t="s">
        <v>43</v>
      </c>
      <c r="D35" s="89"/>
      <c r="E35" s="89"/>
      <c r="F35" s="89"/>
      <c r="G35" s="89"/>
      <c r="H35" s="89"/>
      <c r="I35" s="89"/>
      <c r="J35" s="90"/>
      <c r="M35">
        <f t="shared" si="4"/>
        <v>1140</v>
      </c>
      <c r="N35" t="str">
        <f t="shared" si="1"/>
        <v>Created a new digital transformation strategy</v>
      </c>
      <c r="O35">
        <f t="shared" si="2"/>
        <v>0</v>
      </c>
      <c r="P35" s="107" t="str">
        <f t="shared" ca="1" si="3"/>
        <v>INSERT TMP_SIF_FINAL_REPORT (FILENAME, LINE_NUMBER, LINE_DESC, LINE_VALUE, CREATION_DATE) VALUES ('Strategic Innovation Fund Impact Report.xlsx', 1140, 'Created a new digital transformation strategy', '0', GETDATE())</v>
      </c>
    </row>
    <row r="36" spans="2:16" ht="15.75" x14ac:dyDescent="0.25">
      <c r="B36" s="44">
        <f>'Section 1'!B26</f>
        <v>0</v>
      </c>
      <c r="C36" s="88" t="s">
        <v>44</v>
      </c>
      <c r="D36" s="89"/>
      <c r="E36" s="89"/>
      <c r="F36" s="89"/>
      <c r="G36" s="89"/>
      <c r="H36" s="89"/>
      <c r="I36" s="89"/>
      <c r="J36" s="90"/>
      <c r="M36">
        <f t="shared" si="4"/>
        <v>1150</v>
      </c>
      <c r="N36" t="str">
        <f t="shared" si="1"/>
        <v>Implemented policies, measures, initiatives or approaches to reduce the carbon footprint and mitigate the effects of climate change</v>
      </c>
      <c r="O36">
        <f t="shared" si="2"/>
        <v>0</v>
      </c>
      <c r="P36" s="107" t="str">
        <f t="shared" ca="1" si="3"/>
        <v>INSERT TMP_SIF_FINAL_REPORT (FILENAME, LINE_NUMBER, LINE_DESC, LINE_VALUE, CREATION_DATE) VALUES ('Strategic Innovation Fund Impact Report.xlsx', 1150, 'Implemented policies, measures, initiatives or approaches to reduce the carbon footprint and mitigate the effects of climate change', '0', GETDATE())</v>
      </c>
    </row>
    <row r="37" spans="2:16" ht="15.75" x14ac:dyDescent="0.25">
      <c r="B37" s="44">
        <f>'Section 1'!B27</f>
        <v>0</v>
      </c>
      <c r="C37" s="88" t="s">
        <v>36</v>
      </c>
      <c r="D37" s="89"/>
      <c r="E37" s="89"/>
      <c r="F37" s="89"/>
      <c r="G37" s="89"/>
      <c r="H37" s="89"/>
      <c r="I37" s="89"/>
      <c r="J37" s="90"/>
      <c r="M37">
        <f t="shared" si="4"/>
        <v>1160</v>
      </c>
      <c r="N37" t="str">
        <f t="shared" si="1"/>
        <v>Other (please describe) [Maximum 15 words]:</v>
      </c>
      <c r="O37">
        <f t="shared" si="2"/>
        <v>0</v>
      </c>
      <c r="P37" s="107" t="str">
        <f t="shared" ca="1" si="3"/>
        <v>INSERT TMP_SIF_FINAL_REPORT (FILENAME, LINE_NUMBER, LINE_DESC, LINE_VALUE, CREATION_DATE) VALUES ('Strategic Innovation Fund Impact Report.xlsx', 1160, 'Other (please describe) [Maximum 15 words]:', '0', GETDATE())</v>
      </c>
    </row>
    <row r="38" spans="2:16" ht="15.75" x14ac:dyDescent="0.25">
      <c r="B38" s="7"/>
      <c r="C38" s="73" cm="1">
        <f t="array" ref="C38:J38">+'Section 1'!C28:J28</f>
        <v>0</v>
      </c>
      <c r="D38" s="74">
        <v>0</v>
      </c>
      <c r="E38" s="74">
        <v>0</v>
      </c>
      <c r="F38" s="74">
        <v>0</v>
      </c>
      <c r="G38" s="74">
        <v>0</v>
      </c>
      <c r="H38" s="74">
        <v>0</v>
      </c>
      <c r="I38" s="74">
        <v>0</v>
      </c>
      <c r="J38" s="75">
        <v>0</v>
      </c>
      <c r="M38">
        <f t="shared" si="4"/>
        <v>1170</v>
      </c>
      <c r="N38" t="str">
        <f>+C37</f>
        <v>Other (please describe) [Maximum 15 words]:</v>
      </c>
      <c r="O38">
        <f>+C38</f>
        <v>0</v>
      </c>
      <c r="P38" s="107" t="str">
        <f t="shared" ca="1" si="3"/>
        <v>INSERT TMP_SIF_FINAL_REPORT (FILENAME, LINE_NUMBER, LINE_DESC, LINE_VALUE, CREATION_DATE) VALUES ('Strategic Innovation Fund Impact Report.xlsx', 1170, 'Other (please describe) [Maximum 15 words]:', '0', GETDATE())</v>
      </c>
    </row>
    <row r="39" spans="2:16" ht="21" x14ac:dyDescent="0.35">
      <c r="B39" s="102" t="s">
        <v>45</v>
      </c>
      <c r="C39" s="102"/>
      <c r="D39" s="102"/>
      <c r="E39" s="102"/>
      <c r="F39" s="102"/>
      <c r="G39" s="102"/>
      <c r="H39" s="102"/>
      <c r="I39" s="102"/>
      <c r="J39" s="102"/>
    </row>
    <row r="40" spans="2:16" ht="15.75" x14ac:dyDescent="0.25">
      <c r="B40" s="44" t="str">
        <f>+'Section 1'!B30</f>
        <v>N/A</v>
      </c>
      <c r="C40" s="91" t="s">
        <v>47</v>
      </c>
      <c r="D40" s="92"/>
      <c r="E40" s="92"/>
      <c r="F40" s="92"/>
      <c r="G40" s="92"/>
      <c r="H40" s="92"/>
      <c r="I40" s="92"/>
      <c r="J40" s="93"/>
      <c r="M40">
        <f>+M38+10</f>
        <v>1180</v>
      </c>
      <c r="N40" t="str">
        <f t="shared" ref="N40:N48" si="5">+C40</f>
        <v>Assessed the digital readiness of my group or organization</v>
      </c>
      <c r="O40" t="str">
        <f t="shared" ref="O40:O48" si="6">+B40</f>
        <v>N/A</v>
      </c>
      <c r="P40" s="107" t="str">
        <f t="shared" ref="P40:P49" ca="1" si="7">CONCATENATE("INSERT TMP_SIF_FINAL_REPORT (FILENAME, LINE_NUMBER, LINE_DESC, LINE_VALUE, CREATION_DATE) VALUES ('",TRIM(SUBSTITUTE(SUBSTITUTE(SUBSTITUTE(IF(ISBLANK($N$1),"NULL",CLEAN($N$1)),"'","''"),CHAR(13)," "),CHAR(10),", ")),"', ",M40,", '",TRIM(SUBSTITUTE(SUBSTITUTE(SUBSTITUTE(IF(ISBLANK($N40),"NULL",CLEAN($N40)),"'","''"),CHAR(13)," "),CHAR(10),", ")),"', '",TRIM(SUBSTITUTE(SUBSTITUTE(SUBSTITUTE(IF(ISBLANK($O40),"NULL",CLEAN($O40)),"'","''"),CHAR(13)," "),CHAR(10),", ")),"', GETDATE())")</f>
        <v>INSERT TMP_SIF_FINAL_REPORT (FILENAME, LINE_NUMBER, LINE_DESC, LINE_VALUE, CREATION_DATE) VALUES ('Strategic Innovation Fund Impact Report.xlsx', 1180, 'Assessed the digital readiness of my group or organization', 'N/A', GETDATE())</v>
      </c>
    </row>
    <row r="41" spans="2:16" ht="15.75" x14ac:dyDescent="0.25">
      <c r="B41" s="44" t="str">
        <f>+'Section 1'!B31</f>
        <v>N/A</v>
      </c>
      <c r="C41" s="91" t="s">
        <v>48</v>
      </c>
      <c r="D41" s="92"/>
      <c r="E41" s="92"/>
      <c r="F41" s="92"/>
      <c r="G41" s="92"/>
      <c r="H41" s="92"/>
      <c r="I41" s="92"/>
      <c r="J41" s="93"/>
      <c r="M41">
        <f t="shared" ref="M41:M49" si="8">+M40+10</f>
        <v>1190</v>
      </c>
      <c r="N41" t="str">
        <f t="shared" si="5"/>
        <v>Identified digital gaps and opportunities through assessments</v>
      </c>
      <c r="O41" t="str">
        <f t="shared" si="6"/>
        <v>N/A</v>
      </c>
      <c r="P41" s="107" t="str">
        <f t="shared" ca="1" si="7"/>
        <v>INSERT TMP_SIF_FINAL_REPORT (FILENAME, LINE_NUMBER, LINE_DESC, LINE_VALUE, CREATION_DATE) VALUES ('Strategic Innovation Fund Impact Report.xlsx', 1190, 'Identified digital gaps and opportunities through assessments', 'N/A', GETDATE())</v>
      </c>
    </row>
    <row r="42" spans="2:16" ht="15.75" x14ac:dyDescent="0.25">
      <c r="B42" s="44" t="str">
        <f>+'Section 1'!B32</f>
        <v>N/A</v>
      </c>
      <c r="C42" s="91" t="s">
        <v>49</v>
      </c>
      <c r="D42" s="92"/>
      <c r="E42" s="92"/>
      <c r="F42" s="92"/>
      <c r="G42" s="92"/>
      <c r="H42" s="92"/>
      <c r="I42" s="92"/>
      <c r="J42" s="93"/>
      <c r="M42">
        <f t="shared" si="8"/>
        <v>1200</v>
      </c>
      <c r="N42" t="str">
        <f t="shared" si="5"/>
        <v>Created a plan for leveraging digital opportunities</v>
      </c>
      <c r="O42" t="str">
        <f t="shared" si="6"/>
        <v>N/A</v>
      </c>
      <c r="P42" s="107" t="str">
        <f t="shared" ca="1" si="7"/>
        <v>INSERT TMP_SIF_FINAL_REPORT (FILENAME, LINE_NUMBER, LINE_DESC, LINE_VALUE, CREATION_DATE) VALUES ('Strategic Innovation Fund Impact Report.xlsx', 1200, 'Created a plan for leveraging digital opportunities', 'N/A', GETDATE())</v>
      </c>
    </row>
    <row r="43" spans="2:16" ht="15.75" x14ac:dyDescent="0.25">
      <c r="B43" s="44" t="str">
        <f>+'Section 1'!B33</f>
        <v>N/A</v>
      </c>
      <c r="C43" s="91" t="s">
        <v>50</v>
      </c>
      <c r="D43" s="92"/>
      <c r="E43" s="92"/>
      <c r="F43" s="92"/>
      <c r="G43" s="92"/>
      <c r="H43" s="92"/>
      <c r="I43" s="92"/>
      <c r="J43" s="93"/>
      <c r="M43">
        <f t="shared" si="8"/>
        <v>1210</v>
      </c>
      <c r="N43" t="str">
        <f t="shared" si="5"/>
        <v>Created a plan for increasing the digital public accessibility of my group or organization and our work</v>
      </c>
      <c r="O43" t="str">
        <f t="shared" si="6"/>
        <v>N/A</v>
      </c>
      <c r="P43" s="107" t="str">
        <f t="shared" ca="1" si="7"/>
        <v>INSERT TMP_SIF_FINAL_REPORT (FILENAME, LINE_NUMBER, LINE_DESC, LINE_VALUE, CREATION_DATE) VALUES ('Strategic Innovation Fund Impact Report.xlsx', 1210, 'Created a plan for increasing the digital public accessibility of my group or organization and our work', 'N/A', GETDATE())</v>
      </c>
    </row>
    <row r="44" spans="2:16" ht="15.75" x14ac:dyDescent="0.25">
      <c r="B44" s="44" t="str">
        <f>+'Section 1'!B34</f>
        <v>N/A</v>
      </c>
      <c r="C44" s="91" t="s">
        <v>51</v>
      </c>
      <c r="D44" s="92"/>
      <c r="E44" s="92"/>
      <c r="F44" s="92"/>
      <c r="G44" s="92"/>
      <c r="H44" s="92"/>
      <c r="I44" s="92"/>
      <c r="J44" s="93"/>
      <c r="M44">
        <f t="shared" si="8"/>
        <v>1220</v>
      </c>
      <c r="N44" t="str">
        <f t="shared" si="5"/>
        <v>Increased our staff's digital skills</v>
      </c>
      <c r="O44" t="str">
        <f t="shared" si="6"/>
        <v>N/A</v>
      </c>
      <c r="P44" s="107" t="str">
        <f t="shared" ca="1" si="7"/>
        <v>INSERT TMP_SIF_FINAL_REPORT (FILENAME, LINE_NUMBER, LINE_DESC, LINE_VALUE, CREATION_DATE) VALUES ('Strategic Innovation Fund Impact Report.xlsx', 1220, 'Increased our staff''s digital skills', 'N/A', GETDATE())</v>
      </c>
    </row>
    <row r="45" spans="2:16" ht="15.75" x14ac:dyDescent="0.25">
      <c r="B45" s="44" t="str">
        <f>+'Section 1'!B35</f>
        <v>N/A</v>
      </c>
      <c r="C45" s="91" t="s">
        <v>52</v>
      </c>
      <c r="D45" s="92"/>
      <c r="E45" s="92"/>
      <c r="F45" s="92"/>
      <c r="G45" s="92"/>
      <c r="H45" s="92"/>
      <c r="I45" s="92"/>
      <c r="J45" s="93"/>
      <c r="M45">
        <f t="shared" si="8"/>
        <v>1230</v>
      </c>
      <c r="N45" t="str">
        <f t="shared" si="5"/>
        <v>Researched or planned for the creation and governance of shared digital resources</v>
      </c>
      <c r="O45" t="str">
        <f t="shared" si="6"/>
        <v>N/A</v>
      </c>
      <c r="P45" s="107" t="str">
        <f t="shared" ca="1" si="7"/>
        <v>INSERT TMP_SIF_FINAL_REPORT (FILENAME, LINE_NUMBER, LINE_DESC, LINE_VALUE, CREATION_DATE) VALUES ('Strategic Innovation Fund Impact Report.xlsx', 1230, 'Researched or planned for the creation and governance of shared digital resources', 'N/A', GETDATE())</v>
      </c>
    </row>
    <row r="46" spans="2:16" ht="15.75" x14ac:dyDescent="0.25">
      <c r="B46" s="44" t="str">
        <f>+'Section 1'!B36</f>
        <v>N/A</v>
      </c>
      <c r="C46" s="91" t="s">
        <v>34</v>
      </c>
      <c r="D46" s="92"/>
      <c r="E46" s="92"/>
      <c r="F46" s="92"/>
      <c r="G46" s="92"/>
      <c r="H46" s="92"/>
      <c r="I46" s="92"/>
      <c r="J46" s="93"/>
      <c r="M46">
        <f t="shared" si="8"/>
        <v>1240</v>
      </c>
      <c r="N46" t="str">
        <f t="shared" si="5"/>
        <v>Created new formal or informal collaborations, partnerships, or networks</v>
      </c>
      <c r="O46" t="str">
        <f t="shared" si="6"/>
        <v>N/A</v>
      </c>
      <c r="P46" s="107" t="str">
        <f t="shared" ca="1" si="7"/>
        <v>INSERT TMP_SIF_FINAL_REPORT (FILENAME, LINE_NUMBER, LINE_DESC, LINE_VALUE, CREATION_DATE) VALUES ('Strategic Innovation Fund Impact Report.xlsx', 1240, 'Created new formal or informal collaborations, partnerships, or networks', 'N/A', GETDATE())</v>
      </c>
    </row>
    <row r="47" spans="2:16" ht="15.75" x14ac:dyDescent="0.25">
      <c r="B47" s="44" t="str">
        <f>+'Section 1'!B37</f>
        <v>N/A</v>
      </c>
      <c r="C47" s="91" t="s">
        <v>35</v>
      </c>
      <c r="D47" s="92"/>
      <c r="E47" s="92"/>
      <c r="F47" s="92"/>
      <c r="G47" s="92"/>
      <c r="H47" s="92"/>
      <c r="I47" s="92"/>
      <c r="J47" s="93"/>
      <c r="M47">
        <f t="shared" si="8"/>
        <v>1250</v>
      </c>
      <c r="N47" t="str">
        <f t="shared" si="5"/>
        <v>Strengthened existing formal and informal collaborations or networks</v>
      </c>
      <c r="O47" t="str">
        <f t="shared" si="6"/>
        <v>N/A</v>
      </c>
      <c r="P47" s="107" t="str">
        <f t="shared" ca="1" si="7"/>
        <v>INSERT TMP_SIF_FINAL_REPORT (FILENAME, LINE_NUMBER, LINE_DESC, LINE_VALUE, CREATION_DATE) VALUES ('Strategic Innovation Fund Impact Report.xlsx', 1250, 'Strengthened existing formal and informal collaborations or networks', 'N/A', GETDATE())</v>
      </c>
    </row>
    <row r="48" spans="2:16" ht="15.75" x14ac:dyDescent="0.25">
      <c r="B48" s="44" t="str">
        <f>+'Section 1'!B38</f>
        <v>N/A</v>
      </c>
      <c r="C48" s="91" t="s">
        <v>36</v>
      </c>
      <c r="D48" s="92"/>
      <c r="E48" s="92"/>
      <c r="F48" s="92"/>
      <c r="G48" s="92"/>
      <c r="H48" s="92"/>
      <c r="I48" s="92"/>
      <c r="J48" s="93"/>
      <c r="M48">
        <f t="shared" si="8"/>
        <v>1260</v>
      </c>
      <c r="N48" t="str">
        <f t="shared" si="5"/>
        <v>Other (please describe) [Maximum 15 words]:</v>
      </c>
      <c r="O48" t="str">
        <f t="shared" si="6"/>
        <v>N/A</v>
      </c>
      <c r="P48" s="107" t="str">
        <f t="shared" ca="1" si="7"/>
        <v>INSERT TMP_SIF_FINAL_REPORT (FILENAME, LINE_NUMBER, LINE_DESC, LINE_VALUE, CREATION_DATE) VALUES ('Strategic Innovation Fund Impact Report.xlsx', 1260, 'Other (please describe) [Maximum 15 words]:', 'N/A', GETDATE())</v>
      </c>
    </row>
    <row r="49" spans="2:16" ht="15.75" x14ac:dyDescent="0.25">
      <c r="B49" s="7"/>
      <c r="C49" s="73" cm="1">
        <f t="array" ref="C49:J49">+'Section 1'!C39:J39</f>
        <v>0</v>
      </c>
      <c r="D49" s="74">
        <v>0</v>
      </c>
      <c r="E49" s="74">
        <v>0</v>
      </c>
      <c r="F49" s="74">
        <v>0</v>
      </c>
      <c r="G49" s="74">
        <v>0</v>
      </c>
      <c r="H49" s="74">
        <v>0</v>
      </c>
      <c r="I49" s="74">
        <v>0</v>
      </c>
      <c r="J49" s="75">
        <v>0</v>
      </c>
      <c r="M49">
        <f t="shared" si="8"/>
        <v>1270</v>
      </c>
      <c r="N49" t="str">
        <f>+C48</f>
        <v>Other (please describe) [Maximum 15 words]:</v>
      </c>
      <c r="O49">
        <f>+C49</f>
        <v>0</v>
      </c>
      <c r="P49" s="107" t="str">
        <f t="shared" ca="1" si="7"/>
        <v>INSERT TMP_SIF_FINAL_REPORT (FILENAME, LINE_NUMBER, LINE_DESC, LINE_VALUE, CREATION_DATE) VALUES ('Strategic Innovation Fund Impact Report.xlsx', 1270, 'Other (please describe) [Maximum 15 words]:', '0', GETDATE())</v>
      </c>
    </row>
    <row r="50" spans="2:16" ht="21" x14ac:dyDescent="0.35">
      <c r="B50" s="102" t="s">
        <v>53</v>
      </c>
      <c r="C50" s="102"/>
      <c r="D50" s="102"/>
      <c r="E50" s="102"/>
      <c r="F50" s="102"/>
      <c r="G50" s="102"/>
      <c r="H50" s="102"/>
      <c r="I50" s="102"/>
      <c r="J50" s="102"/>
    </row>
    <row r="51" spans="2:16" ht="15.75" x14ac:dyDescent="0.25">
      <c r="B51" s="44" t="str">
        <f>+'Section 1'!B41</f>
        <v>N/A</v>
      </c>
      <c r="C51" s="91" t="s">
        <v>54</v>
      </c>
      <c r="D51" s="92"/>
      <c r="E51" s="92"/>
      <c r="F51" s="92"/>
      <c r="G51" s="92"/>
      <c r="H51" s="92"/>
      <c r="I51" s="92"/>
      <c r="J51" s="93"/>
      <c r="M51">
        <f>+M49+10</f>
        <v>1280</v>
      </c>
      <c r="N51" t="str">
        <f>+C51</f>
        <v>Implemented the recommendations of a digital assessment, audit, or plan</v>
      </c>
      <c r="O51" t="str">
        <f>+B51</f>
        <v>N/A</v>
      </c>
      <c r="P51" s="107" t="str">
        <f t="shared" ref="P51:P56" ca="1" si="9">CONCATENATE("INSERT TMP_SIF_FINAL_REPORT (FILENAME, LINE_NUMBER, LINE_DESC, LINE_VALUE, CREATION_DATE) VALUES ('",TRIM(SUBSTITUTE(SUBSTITUTE(SUBSTITUTE(IF(ISBLANK($N$1),"NULL",CLEAN($N$1)),"'","''"),CHAR(13)," "),CHAR(10),", ")),"', ",M51,", '",TRIM(SUBSTITUTE(SUBSTITUTE(SUBSTITUTE(IF(ISBLANK($N51),"NULL",CLEAN($N51)),"'","''"),CHAR(13)," "),CHAR(10),", ")),"', '",TRIM(SUBSTITUTE(SUBSTITUTE(SUBSTITUTE(IF(ISBLANK($O51),"NULL",CLEAN($O51)),"'","''"),CHAR(13)," "),CHAR(10),", ")),"', GETDATE())")</f>
        <v>INSERT TMP_SIF_FINAL_REPORT (FILENAME, LINE_NUMBER, LINE_DESC, LINE_VALUE, CREATION_DATE) VALUES ('Strategic Innovation Fund Impact Report.xlsx', 1280, 'Implemented the recommendations of a digital assessment, audit, or plan', 'N/A', GETDATE())</v>
      </c>
    </row>
    <row r="52" spans="2:16" ht="15.75" x14ac:dyDescent="0.25">
      <c r="B52" s="44" t="str">
        <f>+'Section 1'!B42</f>
        <v>N/A</v>
      </c>
      <c r="C52" s="91" t="s">
        <v>55</v>
      </c>
      <c r="D52" s="92"/>
      <c r="E52" s="92"/>
      <c r="F52" s="92"/>
      <c r="G52" s="92"/>
      <c r="H52" s="92"/>
      <c r="I52" s="92"/>
      <c r="J52" s="93"/>
      <c r="M52">
        <f>+M51+10</f>
        <v>1290</v>
      </c>
      <c r="N52" t="str">
        <f>+C52</f>
        <v>Implemented or developed shared digital resources that benefit more than one group or organization</v>
      </c>
      <c r="O52" t="str">
        <f>+B52</f>
        <v>N/A</v>
      </c>
      <c r="P52" s="107" t="str">
        <f t="shared" ca="1" si="9"/>
        <v>INSERT TMP_SIF_FINAL_REPORT (FILENAME, LINE_NUMBER, LINE_DESC, LINE_VALUE, CREATION_DATE) VALUES ('Strategic Innovation Fund Impact Report.xlsx', 1290, 'Implemented or developed shared digital resources that benefit more than one group or organization', 'N/A', GETDATE())</v>
      </c>
    </row>
    <row r="53" spans="2:16" ht="15.75" x14ac:dyDescent="0.25">
      <c r="B53" s="44" t="str">
        <f>+'Section 1'!B43</f>
        <v>N/A</v>
      </c>
      <c r="C53" s="91" t="s">
        <v>34</v>
      </c>
      <c r="D53" s="92"/>
      <c r="E53" s="92"/>
      <c r="F53" s="92"/>
      <c r="G53" s="92"/>
      <c r="H53" s="92"/>
      <c r="I53" s="92"/>
      <c r="J53" s="93"/>
      <c r="M53">
        <f>+M52+10</f>
        <v>1300</v>
      </c>
      <c r="N53" t="str">
        <f>+C53</f>
        <v>Created new formal or informal collaborations, partnerships, or networks</v>
      </c>
      <c r="O53" t="str">
        <f>+B53</f>
        <v>N/A</v>
      </c>
      <c r="P53" s="107" t="str">
        <f t="shared" ca="1" si="9"/>
        <v>INSERT TMP_SIF_FINAL_REPORT (FILENAME, LINE_NUMBER, LINE_DESC, LINE_VALUE, CREATION_DATE) VALUES ('Strategic Innovation Fund Impact Report.xlsx', 1300, 'Created new formal or informal collaborations, partnerships, or networks', 'N/A', GETDATE())</v>
      </c>
    </row>
    <row r="54" spans="2:16" ht="15.75" x14ac:dyDescent="0.25">
      <c r="B54" s="44" t="str">
        <f>+'Section 1'!B44</f>
        <v>N/A</v>
      </c>
      <c r="C54" s="91" t="s">
        <v>35</v>
      </c>
      <c r="D54" s="92"/>
      <c r="E54" s="92"/>
      <c r="F54" s="92"/>
      <c r="G54" s="92"/>
      <c r="H54" s="92"/>
      <c r="I54" s="92"/>
      <c r="J54" s="93"/>
      <c r="M54">
        <f>+M53+10</f>
        <v>1310</v>
      </c>
      <c r="N54" t="str">
        <f>+C54</f>
        <v>Strengthened existing formal and informal collaborations or networks</v>
      </c>
      <c r="O54" t="str">
        <f>+B54</f>
        <v>N/A</v>
      </c>
      <c r="P54" s="107" t="str">
        <f t="shared" ca="1" si="9"/>
        <v>INSERT TMP_SIF_FINAL_REPORT (FILENAME, LINE_NUMBER, LINE_DESC, LINE_VALUE, CREATION_DATE) VALUES ('Strategic Innovation Fund Impact Report.xlsx', 1310, 'Strengthened existing formal and informal collaborations or networks', 'N/A', GETDATE())</v>
      </c>
    </row>
    <row r="55" spans="2:16" ht="15.75" x14ac:dyDescent="0.25">
      <c r="B55" s="44" t="str">
        <f>+'Section 1'!B45</f>
        <v>N/A</v>
      </c>
      <c r="C55" s="91" t="s">
        <v>36</v>
      </c>
      <c r="D55" s="92"/>
      <c r="E55" s="92"/>
      <c r="F55" s="92"/>
      <c r="G55" s="92"/>
      <c r="H55" s="92"/>
      <c r="I55" s="92"/>
      <c r="J55" s="93"/>
      <c r="M55">
        <f>+M54+10</f>
        <v>1320</v>
      </c>
      <c r="N55" t="str">
        <f>+C55</f>
        <v>Other (please describe) [Maximum 15 words]:</v>
      </c>
      <c r="O55" t="str">
        <f>+B55</f>
        <v>N/A</v>
      </c>
      <c r="P55" s="107" t="str">
        <f t="shared" ca="1" si="9"/>
        <v>INSERT TMP_SIF_FINAL_REPORT (FILENAME, LINE_NUMBER, LINE_DESC, LINE_VALUE, CREATION_DATE) VALUES ('Strategic Innovation Fund Impact Report.xlsx', 1320, 'Other (please describe) [Maximum 15 words]:', 'N/A', GETDATE())</v>
      </c>
    </row>
    <row r="56" spans="2:16" ht="15.75" x14ac:dyDescent="0.25">
      <c r="B56" s="7"/>
      <c r="C56" s="73" cm="1">
        <f t="array" ref="C56:J56">+'Section 1'!C46:J46</f>
        <v>0</v>
      </c>
      <c r="D56" s="74">
        <v>0</v>
      </c>
      <c r="E56" s="74">
        <v>0</v>
      </c>
      <c r="F56" s="74">
        <v>0</v>
      </c>
      <c r="G56" s="74">
        <v>0</v>
      </c>
      <c r="H56" s="74">
        <v>0</v>
      </c>
      <c r="I56" s="74">
        <v>0</v>
      </c>
      <c r="J56" s="75">
        <v>0</v>
      </c>
      <c r="M56">
        <f>+M55+10</f>
        <v>1330</v>
      </c>
      <c r="N56" t="str">
        <f>+C55</f>
        <v>Other (please describe) [Maximum 15 words]:</v>
      </c>
      <c r="O56">
        <f>+C56</f>
        <v>0</v>
      </c>
      <c r="P56" s="107" t="str">
        <f t="shared" ca="1" si="9"/>
        <v>INSERT TMP_SIF_FINAL_REPORT (FILENAME, LINE_NUMBER, LINE_DESC, LINE_VALUE, CREATION_DATE) VALUES ('Strategic Innovation Fund Impact Report.xlsx', 1330, 'Other (please describe) [Maximum 15 words]:', '0', GETDATE())</v>
      </c>
    </row>
    <row r="57" spans="2:16" ht="18.75" x14ac:dyDescent="0.3">
      <c r="B57" s="18" t="s">
        <v>25</v>
      </c>
      <c r="C57" s="20" t="s">
        <v>56</v>
      </c>
      <c r="D57" s="18" t="s">
        <v>57</v>
      </c>
      <c r="E57" s="39"/>
      <c r="F57" s="39"/>
      <c r="G57" s="39"/>
      <c r="H57" s="39"/>
      <c r="I57" s="39"/>
      <c r="J57" s="39"/>
    </row>
    <row r="58" spans="2:16" ht="18.75" x14ac:dyDescent="0.3">
      <c r="B58" s="16"/>
      <c r="C58" s="17"/>
      <c r="D58" s="27"/>
      <c r="E58" s="27"/>
      <c r="F58" s="27"/>
      <c r="G58" s="27"/>
      <c r="H58" s="27"/>
      <c r="I58" s="27"/>
      <c r="J58" s="27"/>
    </row>
    <row r="59" spans="2:16" ht="15.75" x14ac:dyDescent="0.25">
      <c r="B59" s="76" cm="1">
        <f t="array" ref="B59:J59">+'Section 1'!B49:J49</f>
        <v>0</v>
      </c>
      <c r="C59" s="77">
        <v>0</v>
      </c>
      <c r="D59" s="77">
        <v>0</v>
      </c>
      <c r="E59" s="77">
        <v>0</v>
      </c>
      <c r="F59" s="77">
        <v>0</v>
      </c>
      <c r="G59" s="77">
        <v>0</v>
      </c>
      <c r="H59" s="77">
        <v>0</v>
      </c>
      <c r="I59" s="77">
        <v>0</v>
      </c>
      <c r="J59" s="78">
        <v>0</v>
      </c>
      <c r="M59">
        <f>+M56+10</f>
        <v>1340</v>
      </c>
      <c r="N59" t="str">
        <f>+D57</f>
        <v>Please elaborate on your project outcomes as identified above. (Approximately 250 words)</v>
      </c>
      <c r="O59">
        <f>+B59</f>
        <v>0</v>
      </c>
      <c r="P59" s="107" t="str">
        <f ca="1">CONCATENATE("INSERT TMP_SIF_FINAL_REPORT (FILENAME, LINE_NUMBER, LINE_DESC, LINE_VALUE, CREATION_DATE) VALUES ('",TRIM(SUBSTITUTE(SUBSTITUTE(SUBSTITUTE(IF(ISBLANK($N$1),"NULL",CLEAN($N$1)),"'","''"),CHAR(13)," "),CHAR(10),", ")),"', ",M59,", '",TRIM(SUBSTITUTE(SUBSTITUTE(SUBSTITUTE(IF(ISBLANK($N59),"NULL",CLEAN($N59)),"'","''"),CHAR(13)," "),CHAR(10),", ")),"', '",TRIM(SUBSTITUTE(SUBSTITUTE(SUBSTITUTE(IF(ISBLANK($O59),"NULL",CLEAN($O59)),"'","''"),CHAR(13)," "),CHAR(10),", ")),"', GETDATE())")</f>
        <v>INSERT TMP_SIF_FINAL_REPORT (FILENAME, LINE_NUMBER, LINE_DESC, LINE_VALUE, CREATION_DATE) VALUES ('Strategic Innovation Fund Impact Report.xlsx', 1340, 'Please elaborate on your project outcomes as identified above. (Approximately 250 words)', '0', GETDATE())</v>
      </c>
    </row>
    <row r="60" spans="2:16" ht="15.75" x14ac:dyDescent="0.25">
      <c r="B60" s="7"/>
      <c r="C60" s="14"/>
      <c r="D60" s="7"/>
      <c r="E60" s="7"/>
      <c r="F60" s="7"/>
      <c r="G60" s="7"/>
      <c r="H60" s="7"/>
      <c r="I60" s="7"/>
      <c r="J60" s="7"/>
    </row>
    <row r="61" spans="2:16" ht="15.75" x14ac:dyDescent="0.25">
      <c r="B61" s="7"/>
      <c r="C61" s="13"/>
      <c r="D61" s="7"/>
      <c r="E61" s="7"/>
      <c r="F61" s="7"/>
      <c r="G61" s="7"/>
      <c r="H61" s="7"/>
      <c r="I61" s="7"/>
      <c r="J61" s="7"/>
    </row>
    <row r="62" spans="2:16" ht="18.75" x14ac:dyDescent="0.3">
      <c r="B62" s="41" t="s">
        <v>25</v>
      </c>
      <c r="C62" s="42" t="s">
        <v>58</v>
      </c>
      <c r="D62" s="141" t="s">
        <v>59</v>
      </c>
      <c r="E62" s="141"/>
      <c r="F62" s="141"/>
      <c r="G62" s="141"/>
      <c r="H62" s="141"/>
      <c r="I62" s="141"/>
      <c r="J62" s="141"/>
    </row>
    <row r="63" spans="2:16" ht="15.75" x14ac:dyDescent="0.25">
      <c r="B63" s="7"/>
      <c r="C63" s="13"/>
      <c r="D63" s="7"/>
      <c r="E63" s="7"/>
      <c r="F63" s="7"/>
      <c r="G63" s="7"/>
      <c r="H63" s="7"/>
      <c r="I63" s="7"/>
      <c r="J63" s="7"/>
    </row>
    <row r="64" spans="2:16" ht="15.75" x14ac:dyDescent="0.25">
      <c r="B64" s="76" cm="1">
        <f t="array" ref="B64:J64">+'Section 1'!B54:J54</f>
        <v>0</v>
      </c>
      <c r="C64" s="77">
        <v>0</v>
      </c>
      <c r="D64" s="77">
        <v>0</v>
      </c>
      <c r="E64" s="77">
        <v>0</v>
      </c>
      <c r="F64" s="77">
        <v>0</v>
      </c>
      <c r="G64" s="77">
        <v>0</v>
      </c>
      <c r="H64" s="77">
        <v>0</v>
      </c>
      <c r="I64" s="77">
        <v>0</v>
      </c>
      <c r="J64" s="78">
        <v>0</v>
      </c>
      <c r="M64">
        <f>+M59+10</f>
        <v>1350</v>
      </c>
      <c r="N64" t="str">
        <f>+D62</f>
        <v>Please elaborate on the impacts of the collaborations and networks identified above. These can include partnership impacts, sectoral impacts, societal and/or economic impacts. (Approximately 250 words)</v>
      </c>
      <c r="O64">
        <f>+B64</f>
        <v>0</v>
      </c>
      <c r="P64" s="107" t="str">
        <f ca="1">CONCATENATE("INSERT TMP_SIF_FINAL_REPORT (FILENAME, LINE_NUMBER, LINE_DESC, LINE_VALUE, CREATION_DATE) VALUES ('",TRIM(SUBSTITUTE(SUBSTITUTE(SUBSTITUTE(IF(ISBLANK($N$1),"NULL",CLEAN($N$1)),"'","''"),CHAR(13)," "),CHAR(10),", ")),"', ",M64,", '",TRIM(SUBSTITUTE(SUBSTITUTE(SUBSTITUTE(IF(ISBLANK($N64),"NULL",CLEAN($N64)),"'","''"),CHAR(13)," "),CHAR(10),", ")),"', '",TRIM(SUBSTITUTE(SUBSTITUTE(SUBSTITUTE(IF(ISBLANK($O64),"NULL",CLEAN($O64)),"'","''"),CHAR(13)," "),CHAR(10),", ")),"', GETDATE())")</f>
        <v>INSERT TMP_SIF_FINAL_REPORT (FILENAME, LINE_NUMBER, LINE_DESC, LINE_VALUE, CREATION_DATE) VALUES ('Strategic Innovation Fund Impact Report.xlsx', 1350, 'Please elaborate on the impacts of the collaborations and networks identified above. These can include partnership impacts, sectoral impacts, societal and/or economic impacts. (Approximately 250 words)', '0', GETDATE())</v>
      </c>
    </row>
    <row r="67" spans="2:16" ht="18.75" x14ac:dyDescent="0.3">
      <c r="B67" s="18" t="s">
        <v>25</v>
      </c>
      <c r="C67" s="20" t="s">
        <v>60</v>
      </c>
      <c r="D67" s="18" t="s">
        <v>61</v>
      </c>
      <c r="E67" s="18"/>
      <c r="F67" s="18"/>
      <c r="G67" s="18"/>
      <c r="H67" s="18"/>
      <c r="I67" s="18"/>
      <c r="J67" s="18"/>
    </row>
    <row r="69" spans="2:16" x14ac:dyDescent="0.25">
      <c r="B69" s="79" cm="1">
        <f t="array" ref="B69:J69">+'Section 1'!B59:J59</f>
        <v>0</v>
      </c>
      <c r="C69" s="80">
        <v>0</v>
      </c>
      <c r="D69" s="80">
        <v>0</v>
      </c>
      <c r="E69" s="80">
        <v>0</v>
      </c>
      <c r="F69" s="80">
        <v>0</v>
      </c>
      <c r="G69" s="80">
        <v>0</v>
      </c>
      <c r="H69" s="80">
        <v>0</v>
      </c>
      <c r="I69" s="80">
        <v>0</v>
      </c>
      <c r="J69" s="81">
        <v>0</v>
      </c>
      <c r="M69">
        <f>+M64+10</f>
        <v>1360</v>
      </c>
      <c r="N69" t="str">
        <f>+D67</f>
        <v>Do you have any links to share related to the outcomes of your project? Please paste the links below (optional).</v>
      </c>
      <c r="O69">
        <f>+B69</f>
        <v>0</v>
      </c>
      <c r="P69" s="107" t="str">
        <f ca="1">CONCATENATE("INSERT TMP_SIF_FINAL_REPORT (FILENAME, LINE_NUMBER, LINE_DESC, LINE_VALUE, CREATION_DATE) VALUES ('",TRIM(SUBSTITUTE(SUBSTITUTE(SUBSTITUTE(IF(ISBLANK($N$1),"NULL",CLEAN($N$1)),"'","''"),CHAR(13)," "),CHAR(10),", ")),"', ",M69,", '",TRIM(SUBSTITUTE(SUBSTITUTE(SUBSTITUTE(IF(ISBLANK($N69),"NULL",CLEAN($N69)),"'","''"),CHAR(13)," "),CHAR(10),", ")),"', '",TRIM(SUBSTITUTE(SUBSTITUTE(SUBSTITUTE(IF(ISBLANK($O69),"NULL",CLEAN($O69)),"'","''"),CHAR(13)," "),CHAR(10),", ")),"', GETDATE())")</f>
        <v>INSERT TMP_SIF_FINAL_REPORT (FILENAME, LINE_NUMBER, LINE_DESC, LINE_VALUE, CREATION_DATE) VALUES ('Strategic Innovation Fund Impact Report.xlsx', 1360, 'Do you have any links to share related to the outcomes of your project? Please paste the links below (optional).', '0', GETDATE())</v>
      </c>
    </row>
    <row r="71" spans="2:16" ht="18.75" x14ac:dyDescent="0.3">
      <c r="B71" s="18" t="s">
        <v>25</v>
      </c>
      <c r="C71" s="20" t="s">
        <v>62</v>
      </c>
      <c r="D71" s="18" t="s">
        <v>63</v>
      </c>
      <c r="E71" s="18"/>
      <c r="F71" s="18"/>
      <c r="G71" s="18"/>
      <c r="H71" s="18"/>
      <c r="I71" s="18"/>
      <c r="J71" s="18"/>
    </row>
    <row r="72" spans="2:16" ht="15.75" x14ac:dyDescent="0.25">
      <c r="B72" s="7"/>
      <c r="C72" s="13"/>
      <c r="D72" s="7"/>
      <c r="E72" s="7"/>
      <c r="F72" s="7"/>
      <c r="G72" s="7"/>
      <c r="H72" s="7"/>
      <c r="I72" s="7"/>
      <c r="J72" s="7"/>
    </row>
    <row r="73" spans="2:16" ht="15.75" x14ac:dyDescent="0.25">
      <c r="B73" s="11" t="s">
        <v>64</v>
      </c>
      <c r="C73" s="13"/>
      <c r="D73" s="7"/>
      <c r="E73" s="7"/>
      <c r="F73" s="7"/>
      <c r="G73" s="7"/>
      <c r="H73" s="7"/>
    </row>
    <row r="74" spans="2:16" ht="15.75" x14ac:dyDescent="0.25">
      <c r="B74" s="12">
        <f>+'Section 1'!B64</f>
        <v>0</v>
      </c>
      <c r="C74" s="94" t="s">
        <v>65</v>
      </c>
      <c r="D74" s="94"/>
      <c r="E74" s="94"/>
      <c r="F74" s="94"/>
      <c r="G74" s="94"/>
      <c r="H74" s="94"/>
      <c r="I74" s="94"/>
      <c r="J74" s="94"/>
      <c r="M74">
        <f>+M69+10</f>
        <v>1370</v>
      </c>
      <c r="N74" t="str">
        <f>+C74</f>
        <v>Yes, I consent for the Canada Council for the Arts to share the information shared in this section in order to promote the outcomes of the Strategic Innovation Fund.</v>
      </c>
      <c r="O74">
        <f>+B74</f>
        <v>0</v>
      </c>
      <c r="P74" s="107" t="str">
        <f ca="1">CONCATENATE("INSERT TMP_SIF_FINAL_REPORT (FILENAME, LINE_NUMBER, LINE_DESC, LINE_VALUE, CREATION_DATE) VALUES ('",TRIM(SUBSTITUTE(SUBSTITUTE(SUBSTITUTE(IF(ISBLANK($N$1),"NULL",CLEAN($N$1)),"'","''"),CHAR(13)," "),CHAR(10),", ")),"', ",M74,", '",TRIM(SUBSTITUTE(SUBSTITUTE(SUBSTITUTE(IF(ISBLANK($N74),"NULL",CLEAN($N74)),"'","''"),CHAR(13)," "),CHAR(10),", ")),"', '",TRIM(SUBSTITUTE(SUBSTITUTE(SUBSTITUTE(IF(ISBLANK($O74),"NULL",CLEAN($O74)),"'","''"),CHAR(13)," "),CHAR(10),", ")),"', GETDATE())")</f>
        <v>INSERT TMP_SIF_FINAL_REPORT (FILENAME, LINE_NUMBER, LINE_DESC, LINE_VALUE, CREATION_DATE) VALUES ('Strategic Innovation Fund Impact Report.xlsx', 1370, 'Yes, I consent for the Canada Council for the Arts to share the information shared in this section in order to promote the outcomes of the Strategic Innovation Fund.', '0', GETDATE())</v>
      </c>
    </row>
    <row r="75" spans="2:16" ht="15.75" x14ac:dyDescent="0.25">
      <c r="B75" s="12">
        <f>+'Section 1'!B65</f>
        <v>0</v>
      </c>
      <c r="C75" s="94" t="s">
        <v>66</v>
      </c>
      <c r="D75" s="94"/>
      <c r="E75" s="94"/>
      <c r="F75" s="94"/>
      <c r="G75" s="94"/>
      <c r="H75" s="94"/>
      <c r="I75" s="94"/>
      <c r="J75" s="94"/>
      <c r="M75">
        <f>+M74+10</f>
        <v>1380</v>
      </c>
      <c r="N75" t="str">
        <f>+C75</f>
        <v>No, I do not consent  for the Canada Council for the Arts to share the information shared in this section in order to promote the outcomes of the Strategic Innovation Fund.</v>
      </c>
      <c r="O75">
        <f>+B75</f>
        <v>0</v>
      </c>
      <c r="P75" s="107" t="str">
        <f ca="1">CONCATENATE("INSERT TMP_SIF_FINAL_REPORT (FILENAME, LINE_NUMBER, LINE_DESC, LINE_VALUE, CREATION_DATE) VALUES ('",TRIM(SUBSTITUTE(SUBSTITUTE(SUBSTITUTE(IF(ISBLANK($N$1),"NULL",CLEAN($N$1)),"'","''"),CHAR(13)," "),CHAR(10),", ")),"', ",M75,", '",TRIM(SUBSTITUTE(SUBSTITUTE(SUBSTITUTE(IF(ISBLANK($N75),"NULL",CLEAN($N75)),"'","''"),CHAR(13)," "),CHAR(10),", ")),"', '",TRIM(SUBSTITUTE(SUBSTITUTE(SUBSTITUTE(IF(ISBLANK($O75),"NULL",CLEAN($O75)),"'","''"),CHAR(13)," "),CHAR(10),", ")),"', GETDATE())")</f>
        <v>INSERT TMP_SIF_FINAL_REPORT (FILENAME, LINE_NUMBER, LINE_DESC, LINE_VALUE, CREATION_DATE) VALUES ('Strategic Innovation Fund Impact Report.xlsx', 1380, 'No, I do not consent for the Canada Council for the Arts to share the information shared in this section in order to promote the outcomes of the Strategic Innovation Fund.', '0', GETDATE())</v>
      </c>
    </row>
    <row r="77" spans="2:16" ht="18.75" x14ac:dyDescent="0.3">
      <c r="B77" s="21" t="s">
        <v>18</v>
      </c>
      <c r="C77" s="22"/>
      <c r="D77" s="23"/>
      <c r="E77" s="23"/>
      <c r="F77" s="23"/>
      <c r="G77" s="23"/>
      <c r="H77" s="23"/>
      <c r="I77" s="23"/>
      <c r="J77" s="23"/>
      <c r="K77" s="23"/>
      <c r="L77" s="23"/>
      <c r="M77" s="23"/>
      <c r="N77" s="23"/>
      <c r="O77" s="23"/>
    </row>
    <row r="78" spans="2:16" ht="15.75" x14ac:dyDescent="0.25">
      <c r="B78" s="11"/>
      <c r="C78" s="13"/>
      <c r="D78" s="7"/>
      <c r="E78" s="7"/>
      <c r="F78" s="7"/>
      <c r="G78" s="7"/>
      <c r="H78" s="7"/>
      <c r="I78" s="7"/>
      <c r="J78" s="7"/>
      <c r="K78" s="7"/>
      <c r="L78" s="7"/>
      <c r="M78" s="7"/>
      <c r="N78" s="7"/>
      <c r="O78" s="7"/>
    </row>
    <row r="79" spans="2:16" ht="18.75" x14ac:dyDescent="0.3">
      <c r="B79" s="18" t="s">
        <v>25</v>
      </c>
      <c r="C79" s="20" t="s">
        <v>67</v>
      </c>
      <c r="D79" s="141" t="s">
        <v>68</v>
      </c>
      <c r="E79" s="141"/>
      <c r="F79" s="141"/>
      <c r="G79" s="141"/>
      <c r="H79" s="141"/>
      <c r="I79" s="141"/>
      <c r="J79" s="141"/>
      <c r="K79" s="141"/>
      <c r="L79" s="141"/>
      <c r="M79" s="141"/>
      <c r="N79" s="141"/>
      <c r="O79" s="141"/>
    </row>
    <row r="80" spans="2:16" ht="18.75" x14ac:dyDescent="0.3">
      <c r="B80" s="18"/>
      <c r="C80" s="20"/>
      <c r="D80" s="63" t="s">
        <v>28</v>
      </c>
      <c r="E80" s="63"/>
      <c r="F80" s="63"/>
      <c r="G80" s="63"/>
      <c r="H80" s="18"/>
      <c r="I80" s="18"/>
      <c r="J80" s="18"/>
      <c r="K80" s="18"/>
      <c r="L80" s="18"/>
      <c r="M80" s="18"/>
      <c r="N80" s="18"/>
      <c r="O80" s="18"/>
    </row>
    <row r="81" spans="2:16" ht="18.75" x14ac:dyDescent="0.3">
      <c r="B81" s="18"/>
      <c r="C81" s="20"/>
      <c r="D81" s="63" t="s">
        <v>29</v>
      </c>
      <c r="E81" s="62"/>
      <c r="F81" s="62"/>
      <c r="G81" s="62"/>
      <c r="H81" s="18"/>
      <c r="I81" s="18"/>
      <c r="J81" s="18"/>
      <c r="K81" s="18"/>
      <c r="L81" s="18"/>
      <c r="M81" s="18"/>
      <c r="N81" s="18"/>
      <c r="O81" s="18"/>
    </row>
    <row r="82" spans="2:16" ht="18.75" x14ac:dyDescent="0.3">
      <c r="B82" s="18"/>
      <c r="C82" s="20"/>
      <c r="D82" s="63" t="s">
        <v>30</v>
      </c>
      <c r="E82" s="62"/>
      <c r="F82" s="62"/>
      <c r="G82" s="62"/>
      <c r="H82" s="18"/>
      <c r="I82" s="18"/>
      <c r="J82" s="18"/>
      <c r="K82" s="18"/>
      <c r="L82" s="18"/>
      <c r="M82" s="18"/>
      <c r="N82" s="18"/>
      <c r="O82" s="18"/>
    </row>
    <row r="83" spans="2:16" ht="15.75" x14ac:dyDescent="0.25">
      <c r="B83" s="7"/>
      <c r="C83" s="13"/>
      <c r="D83" s="71" t="s">
        <v>9</v>
      </c>
      <c r="E83" s="63"/>
      <c r="F83" s="63"/>
      <c r="G83" s="63"/>
      <c r="H83" s="7"/>
      <c r="I83" s="7"/>
      <c r="J83" s="7"/>
      <c r="K83" s="7"/>
      <c r="L83" s="7"/>
      <c r="M83" s="7"/>
      <c r="N83" s="7"/>
      <c r="O83" s="7"/>
    </row>
    <row r="84" spans="2:16" ht="15.75" x14ac:dyDescent="0.25">
      <c r="B84" s="7"/>
      <c r="C84" s="13"/>
      <c r="D84" s="40"/>
      <c r="E84" s="7"/>
      <c r="F84" s="7"/>
      <c r="G84" s="7"/>
      <c r="H84" s="7"/>
      <c r="I84" s="7"/>
      <c r="J84" s="7"/>
      <c r="K84" s="7"/>
      <c r="L84" s="7"/>
      <c r="M84" s="7"/>
      <c r="N84" s="7"/>
      <c r="O84" s="7"/>
    </row>
    <row r="85" spans="2:16" ht="21" x14ac:dyDescent="0.35">
      <c r="B85" s="102" t="s">
        <v>31</v>
      </c>
      <c r="C85" s="102"/>
      <c r="D85" s="102"/>
      <c r="E85" s="102"/>
      <c r="F85" s="102"/>
      <c r="G85" s="102"/>
      <c r="H85" s="102"/>
      <c r="I85" s="102"/>
      <c r="J85" s="102"/>
      <c r="K85" s="7"/>
      <c r="L85" s="7"/>
      <c r="M85" s="7"/>
      <c r="N85" s="7"/>
      <c r="O85" s="7"/>
    </row>
    <row r="86" spans="2:16" ht="63" x14ac:dyDescent="0.25">
      <c r="B86" s="57" t="s">
        <v>69</v>
      </c>
      <c r="C86" s="101" t="s">
        <v>70</v>
      </c>
      <c r="D86" s="101"/>
      <c r="E86" s="101"/>
      <c r="F86" s="101"/>
      <c r="G86" s="101"/>
      <c r="H86" s="101"/>
      <c r="I86" s="101"/>
      <c r="J86" s="101"/>
      <c r="K86" s="7"/>
      <c r="L86" s="7"/>
      <c r="M86" s="7"/>
      <c r="N86" s="7"/>
      <c r="O86" s="7"/>
    </row>
    <row r="87" spans="2:16" ht="15.75" customHeight="1" x14ac:dyDescent="0.25">
      <c r="B87" s="44" t="str">
        <f>+'Section 2'!B12</f>
        <v>N/A</v>
      </c>
      <c r="C87" s="95" t="s">
        <v>71</v>
      </c>
      <c r="D87" s="96"/>
      <c r="E87" s="96"/>
      <c r="F87" s="96"/>
      <c r="G87" s="96"/>
      <c r="H87" s="96"/>
      <c r="I87" s="96"/>
      <c r="J87" s="97"/>
      <c r="K87" s="7"/>
      <c r="L87" s="7"/>
      <c r="M87" s="7">
        <v>2010</v>
      </c>
      <c r="N87" s="7" t="str">
        <f>+C87</f>
        <v xml:space="preserve">This grant helped me or my organization share knowledge </v>
      </c>
      <c r="O87" s="7" t="str">
        <f>+B87</f>
        <v>N/A</v>
      </c>
      <c r="P87" s="107" t="str">
        <f ca="1">CONCATENATE("INSERT TMP_SIF_FINAL_REPORT (FILENAME, LINE_NUMBER, LINE_DESC, LINE_VALUE, CREATION_DATE) VALUES ('",TRIM(SUBSTITUTE(SUBSTITUTE(SUBSTITUTE(IF(ISBLANK($N$1),"NULL",CLEAN($N$1)),"'","''"),CHAR(13)," "),CHAR(10),", ")),"', ",M87,", '",TRIM(SUBSTITUTE(SUBSTITUTE(SUBSTITUTE(IF(ISBLANK($N87),"NULL",CLEAN($N87)),"'","''"),CHAR(13)," "),CHAR(10),", ")),"', '",TRIM(SUBSTITUTE(SUBSTITUTE(SUBSTITUTE(IF(ISBLANK($O87),"NULL",CLEAN($O87)),"'","''"),CHAR(13)," "),CHAR(10),", ")),"', GETDATE())")</f>
        <v>INSERT TMP_SIF_FINAL_REPORT (FILENAME, LINE_NUMBER, LINE_DESC, LINE_VALUE, CREATION_DATE) VALUES ('Strategic Innovation Fund Impact Report.xlsx', 2010, 'This grant helped me or my organization share knowledge', 'N/A', GETDATE())</v>
      </c>
    </row>
    <row r="88" spans="2:16" ht="15.75" customHeight="1" x14ac:dyDescent="0.25">
      <c r="B88" s="44" t="str">
        <f>+'Section 2'!B13</f>
        <v>N/A</v>
      </c>
      <c r="C88" s="95" t="s">
        <v>72</v>
      </c>
      <c r="D88" s="96"/>
      <c r="E88" s="96"/>
      <c r="F88" s="96"/>
      <c r="G88" s="96"/>
      <c r="H88" s="96"/>
      <c r="I88" s="96"/>
      <c r="J88" s="97"/>
      <c r="K88" s="7"/>
      <c r="L88" s="7"/>
      <c r="M88" s="7">
        <f>+M87+10</f>
        <v>2020</v>
      </c>
      <c r="N88" s="7" t="str">
        <f t="shared" ref="N88:N94" si="10">+C88</f>
        <v>This grant helped me or my organization begin to explore strategies to transform the arts sector</v>
      </c>
      <c r="O88" s="7" t="str">
        <f t="shared" ref="O88:O94" si="11">+B88</f>
        <v>N/A</v>
      </c>
      <c r="P88" s="107" t="str">
        <f t="shared" ref="P88:P95" ca="1" si="12">CONCATENATE("INSERT TMP_SIF_FINAL_REPORT (FILENAME, LINE_NUMBER, LINE_DESC, LINE_VALUE, CREATION_DATE) VALUES ('",TRIM(SUBSTITUTE(SUBSTITUTE(SUBSTITUTE(IF(ISBLANK($N$1),"NULL",CLEAN($N$1)),"'","''"),CHAR(13)," "),CHAR(10),", ")),"', ",M88,", '",TRIM(SUBSTITUTE(SUBSTITUTE(SUBSTITUTE(IF(ISBLANK($N88),"NULL",CLEAN($N88)),"'","''"),CHAR(13)," "),CHAR(10),", ")),"', '",TRIM(SUBSTITUTE(SUBSTITUTE(SUBSTITUTE(IF(ISBLANK($O88),"NULL",CLEAN($O88)),"'","''"),CHAR(13)," "),CHAR(10),", ")),"', GETDATE())")</f>
        <v>INSERT TMP_SIF_FINAL_REPORT (FILENAME, LINE_NUMBER, LINE_DESC, LINE_VALUE, CREATION_DATE) VALUES ('Strategic Innovation Fund Impact Report.xlsx', 2020, 'This grant helped me or my organization begin to explore strategies to transform the arts sector', 'N/A', GETDATE())</v>
      </c>
    </row>
    <row r="89" spans="2:16" ht="15.75" customHeight="1" x14ac:dyDescent="0.25">
      <c r="B89" s="44" t="str">
        <f>+'Section 2'!B14</f>
        <v>N/A</v>
      </c>
      <c r="C89" s="95" t="s">
        <v>73</v>
      </c>
      <c r="D89" s="96"/>
      <c r="E89" s="96"/>
      <c r="F89" s="96"/>
      <c r="G89" s="96"/>
      <c r="H89" s="96"/>
      <c r="I89" s="96"/>
      <c r="J89" s="97"/>
      <c r="K89" s="7"/>
      <c r="L89" s="7"/>
      <c r="M89" s="7">
        <f t="shared" ref="M89:M95" si="13">+M88+10</f>
        <v>2030</v>
      </c>
      <c r="N89" s="7" t="str">
        <f t="shared" si="10"/>
        <v>This grant helped me or my organization improve data collection and analysis</v>
      </c>
      <c r="O89" s="7" t="str">
        <f t="shared" si="11"/>
        <v>N/A</v>
      </c>
      <c r="P89" s="107" t="str">
        <f t="shared" ca="1" si="12"/>
        <v>INSERT TMP_SIF_FINAL_REPORT (FILENAME, LINE_NUMBER, LINE_DESC, LINE_VALUE, CREATION_DATE) VALUES ('Strategic Innovation Fund Impact Report.xlsx', 2030, 'This grant helped me or my organization improve data collection and analysis', 'N/A', GETDATE())</v>
      </c>
    </row>
    <row r="90" spans="2:16" ht="15.75" customHeight="1" x14ac:dyDescent="0.25">
      <c r="B90" s="44" t="str">
        <f>+'Section 2'!B15</f>
        <v>N/A</v>
      </c>
      <c r="C90" s="98" t="s">
        <v>74</v>
      </c>
      <c r="D90" s="99"/>
      <c r="E90" s="99"/>
      <c r="F90" s="99"/>
      <c r="G90" s="99"/>
      <c r="H90" s="99"/>
      <c r="I90" s="99"/>
      <c r="J90" s="100"/>
      <c r="K90" s="7"/>
      <c r="L90" s="7"/>
      <c r="M90" s="7">
        <f t="shared" si="13"/>
        <v>2040</v>
      </c>
      <c r="N90" s="7" t="str">
        <f t="shared" si="10"/>
        <v>This grant helped me or my organization explore new and innovative ways of working</v>
      </c>
      <c r="O90" s="7" t="str">
        <f t="shared" si="11"/>
        <v>N/A</v>
      </c>
      <c r="P90" s="107" t="str">
        <f t="shared" ca="1" si="12"/>
        <v>INSERT TMP_SIF_FINAL_REPORT (FILENAME, LINE_NUMBER, LINE_DESC, LINE_VALUE, CREATION_DATE) VALUES ('Strategic Innovation Fund Impact Report.xlsx', 2040, 'This grant helped me or my organization explore new and innovative ways of working', 'N/A', GETDATE())</v>
      </c>
    </row>
    <row r="91" spans="2:16" ht="15.75" customHeight="1" x14ac:dyDescent="0.25">
      <c r="B91" s="44" t="str">
        <f>+'Section 2'!B16</f>
        <v>N/A</v>
      </c>
      <c r="C91" s="98" t="s">
        <v>75</v>
      </c>
      <c r="D91" s="99"/>
      <c r="E91" s="99"/>
      <c r="F91" s="99"/>
      <c r="G91" s="99"/>
      <c r="H91" s="99"/>
      <c r="I91" s="99"/>
      <c r="J91" s="100"/>
      <c r="K91" s="7"/>
      <c r="L91" s="7"/>
      <c r="M91" s="7">
        <f t="shared" si="13"/>
        <v>2050</v>
      </c>
      <c r="N91" s="7" t="str">
        <f t="shared" si="10"/>
        <v>This grant helped me or my organization begin to develop our capacity for innovation</v>
      </c>
      <c r="O91" s="7" t="str">
        <f t="shared" si="11"/>
        <v>N/A</v>
      </c>
      <c r="P91" s="107" t="str">
        <f t="shared" ca="1" si="12"/>
        <v>INSERT TMP_SIF_FINAL_REPORT (FILENAME, LINE_NUMBER, LINE_DESC, LINE_VALUE, CREATION_DATE) VALUES ('Strategic Innovation Fund Impact Report.xlsx', 2050, 'This grant helped me or my organization begin to develop our capacity for innovation', 'N/A', GETDATE())</v>
      </c>
    </row>
    <row r="92" spans="2:16" ht="15.75" customHeight="1" x14ac:dyDescent="0.25">
      <c r="B92" s="44" t="str">
        <f>+'Section 2'!B17</f>
        <v>N/A</v>
      </c>
      <c r="C92" s="98" t="s">
        <v>76</v>
      </c>
      <c r="D92" s="99"/>
      <c r="E92" s="99"/>
      <c r="F92" s="99"/>
      <c r="G92" s="99"/>
      <c r="H92" s="99"/>
      <c r="I92" s="99"/>
      <c r="J92" s="100"/>
      <c r="K92" s="7"/>
      <c r="L92" s="7"/>
      <c r="M92" s="7">
        <f t="shared" si="13"/>
        <v>2060</v>
      </c>
      <c r="N92" s="7" t="str">
        <f t="shared" si="10"/>
        <v>This grant helped me or my organization explore increasing accessibility and removing barriers</v>
      </c>
      <c r="O92" s="7" t="str">
        <f t="shared" si="11"/>
        <v>N/A</v>
      </c>
      <c r="P92" s="107" t="str">
        <f t="shared" ca="1" si="12"/>
        <v>INSERT TMP_SIF_FINAL_REPORT (FILENAME, LINE_NUMBER, LINE_DESC, LINE_VALUE, CREATION_DATE) VALUES ('Strategic Innovation Fund Impact Report.xlsx', 2060, 'This grant helped me or my organization explore increasing accessibility and removing barriers', 'N/A', GETDATE())</v>
      </c>
    </row>
    <row r="93" spans="2:16" ht="15.75" customHeight="1" x14ac:dyDescent="0.25">
      <c r="B93" s="44" t="str">
        <f>+'Section 2'!B18</f>
        <v>N/A</v>
      </c>
      <c r="C93" s="98" t="s">
        <v>77</v>
      </c>
      <c r="D93" s="99"/>
      <c r="E93" s="99"/>
      <c r="F93" s="99"/>
      <c r="G93" s="99"/>
      <c r="H93" s="99"/>
      <c r="I93" s="99"/>
      <c r="J93" s="100"/>
      <c r="K93" s="7"/>
      <c r="L93" s="7"/>
      <c r="M93" s="7">
        <f t="shared" si="13"/>
        <v>2070</v>
      </c>
      <c r="N93" s="7" t="str">
        <f t="shared" si="10"/>
        <v>This grant helped me or my organization explore new partnerships and networks</v>
      </c>
      <c r="O93" s="7" t="str">
        <f t="shared" si="11"/>
        <v>N/A</v>
      </c>
      <c r="P93" s="107" t="str">
        <f t="shared" ca="1" si="12"/>
        <v>INSERT TMP_SIF_FINAL_REPORT (FILENAME, LINE_NUMBER, LINE_DESC, LINE_VALUE, CREATION_DATE) VALUES ('Strategic Innovation Fund Impact Report.xlsx', 2070, 'This grant helped me or my organization explore new partnerships and networks', 'N/A', GETDATE())</v>
      </c>
    </row>
    <row r="94" spans="2:16" ht="15.75" customHeight="1" x14ac:dyDescent="0.25">
      <c r="B94" s="44" t="str">
        <f>+'Section 2'!B19</f>
        <v>N/A</v>
      </c>
      <c r="C94" s="95" t="s">
        <v>78</v>
      </c>
      <c r="D94" s="96"/>
      <c r="E94" s="96"/>
      <c r="F94" s="96"/>
      <c r="G94" s="96"/>
      <c r="H94" s="96"/>
      <c r="I94" s="96"/>
      <c r="J94" s="97"/>
      <c r="K94" s="7"/>
      <c r="L94" s="7"/>
      <c r="M94" s="7">
        <f t="shared" si="13"/>
        <v>2080</v>
      </c>
      <c r="N94" s="7" t="str">
        <f t="shared" si="10"/>
        <v>Other impacts (please describe) [Maximum 15 words]:</v>
      </c>
      <c r="O94" s="7" t="str">
        <f t="shared" si="11"/>
        <v>N/A</v>
      </c>
      <c r="P94" s="107" t="str">
        <f t="shared" ca="1" si="12"/>
        <v>INSERT TMP_SIF_FINAL_REPORT (FILENAME, LINE_NUMBER, LINE_DESC, LINE_VALUE, CREATION_DATE) VALUES ('Strategic Innovation Fund Impact Report.xlsx', 2080, 'Other impacts (please describe) [Maximum 15 words]:', 'N/A', GETDATE())</v>
      </c>
    </row>
    <row r="95" spans="2:16" ht="15.75" x14ac:dyDescent="0.25">
      <c r="B95" s="7"/>
      <c r="C95" s="82" cm="1">
        <f t="array" ref="C95:J95">+'Section 2'!C20:J20</f>
        <v>0</v>
      </c>
      <c r="D95" s="83">
        <v>0</v>
      </c>
      <c r="E95" s="83">
        <v>0</v>
      </c>
      <c r="F95" s="83">
        <v>0</v>
      </c>
      <c r="G95" s="83">
        <v>0</v>
      </c>
      <c r="H95" s="83">
        <v>0</v>
      </c>
      <c r="I95" s="83">
        <v>0</v>
      </c>
      <c r="J95" s="84">
        <v>0</v>
      </c>
      <c r="K95" s="7"/>
      <c r="L95" s="7"/>
      <c r="M95" s="7">
        <f t="shared" si="13"/>
        <v>2090</v>
      </c>
      <c r="N95" s="7" t="str">
        <f>+C94</f>
        <v>Other impacts (please describe) [Maximum 15 words]:</v>
      </c>
      <c r="O95" s="7">
        <f>+C95</f>
        <v>0</v>
      </c>
      <c r="P95" s="107" t="str">
        <f t="shared" ca="1" si="12"/>
        <v>INSERT TMP_SIF_FINAL_REPORT (FILENAME, LINE_NUMBER, LINE_DESC, LINE_VALUE, CREATION_DATE) VALUES ('Strategic Innovation Fund Impact Report.xlsx', 2090, 'Other impacts (please describe) [Maximum 15 words]:', '0', GETDATE())</v>
      </c>
    </row>
    <row r="96" spans="2:16" ht="21" x14ac:dyDescent="0.35">
      <c r="B96" s="102" t="s">
        <v>79</v>
      </c>
      <c r="C96" s="102"/>
      <c r="D96" s="102"/>
      <c r="E96" s="102"/>
      <c r="F96" s="102"/>
      <c r="G96" s="102"/>
      <c r="H96" s="102"/>
      <c r="I96" s="102"/>
      <c r="J96" s="102"/>
      <c r="K96" s="7"/>
      <c r="L96" s="7"/>
      <c r="M96" s="7"/>
      <c r="N96" s="7"/>
      <c r="O96" s="7"/>
    </row>
    <row r="97" spans="2:16" ht="63" x14ac:dyDescent="0.25">
      <c r="B97" s="57" t="s">
        <v>69</v>
      </c>
      <c r="C97" s="101" t="s">
        <v>70</v>
      </c>
      <c r="D97" s="101"/>
      <c r="E97" s="101"/>
      <c r="F97" s="101"/>
      <c r="G97" s="101"/>
      <c r="H97" s="101"/>
      <c r="I97" s="101"/>
      <c r="J97" s="101"/>
      <c r="K97" s="7"/>
      <c r="L97" s="7"/>
      <c r="M97" s="7"/>
      <c r="N97" s="7"/>
      <c r="O97" s="7"/>
    </row>
    <row r="98" spans="2:16" ht="15.75" customHeight="1" x14ac:dyDescent="0.25">
      <c r="B98" s="44" t="str">
        <f>+'Section 2'!B23</f>
        <v>N/A</v>
      </c>
      <c r="C98" s="98" t="s">
        <v>71</v>
      </c>
      <c r="D98" s="99"/>
      <c r="E98" s="99"/>
      <c r="F98" s="99"/>
      <c r="G98" s="99"/>
      <c r="H98" s="99"/>
      <c r="I98" s="99"/>
      <c r="J98" s="100"/>
      <c r="K98" s="7"/>
      <c r="L98" s="7"/>
      <c r="M98" s="7">
        <f>+M95+10</f>
        <v>2100</v>
      </c>
      <c r="N98" s="7" t="str">
        <f t="shared" ref="N98:N105" si="14">+C98</f>
        <v xml:space="preserve">This grant helped me or my organization share knowledge </v>
      </c>
      <c r="O98" s="7" t="str">
        <f t="shared" ref="O98:O105" si="15">+B98</f>
        <v>N/A</v>
      </c>
      <c r="P98" s="107" t="str">
        <f t="shared" ref="P98" ca="1" si="16">CONCATENATE("INSERT TMP_SIF_FINAL_REPORT (FILENAME, LINE_NUMBER, LINE_DESC, LINE_VALUE, CREATION_DATE) VALUES ('",TRIM(SUBSTITUTE(SUBSTITUTE(SUBSTITUTE(IF(ISBLANK($N$1),"NULL",CLEAN($N$1)),"'","''"),CHAR(13)," "),CHAR(10),", ")),"', ",M98,", '",TRIM(SUBSTITUTE(SUBSTITUTE(SUBSTITUTE(IF(ISBLANK($N98),"NULL",CLEAN($N98)),"'","''"),CHAR(13)," "),CHAR(10),", ")),"', '",TRIM(SUBSTITUTE(SUBSTITUTE(SUBSTITUTE(IF(ISBLANK($O98),"NULL",CLEAN($O98)),"'","''"),CHAR(13)," "),CHAR(10),", ")),"', GETDATE())")</f>
        <v>INSERT TMP_SIF_FINAL_REPORT (FILENAME, LINE_NUMBER, LINE_DESC, LINE_VALUE, CREATION_DATE) VALUES ('Strategic Innovation Fund Impact Report.xlsx', 2100, 'This grant helped me or my organization share knowledge', 'N/A', GETDATE())</v>
      </c>
    </row>
    <row r="99" spans="2:16" ht="15.75" customHeight="1" x14ac:dyDescent="0.25">
      <c r="B99" s="44" t="str">
        <f>+'Section 2'!B24</f>
        <v>N/A</v>
      </c>
      <c r="C99" s="98" t="s">
        <v>80</v>
      </c>
      <c r="D99" s="99"/>
      <c r="E99" s="99"/>
      <c r="F99" s="99"/>
      <c r="G99" s="99"/>
      <c r="H99" s="99"/>
      <c r="I99" s="99"/>
      <c r="J99" s="100"/>
      <c r="K99" s="7"/>
      <c r="L99" s="7"/>
      <c r="M99" s="7">
        <f t="shared" ref="M99:M105" si="17">+M98+10</f>
        <v>2110</v>
      </c>
      <c r="N99" s="7" t="str">
        <f t="shared" si="14"/>
        <v>This grant helped me or my organization implement or test strategies to transform the arts sector</v>
      </c>
      <c r="O99" s="7" t="str">
        <f t="shared" si="15"/>
        <v>N/A</v>
      </c>
      <c r="P99" s="107" t="str">
        <f t="shared" ref="P99" ca="1" si="18">CONCATENATE("INSERT TMP_SIF_FINAL_REPORT (FILENAME, LINE_NUMBER, LINE_DESC, LINE_VALUE, CREATION_DATE) VALUES ('",TRIM(SUBSTITUTE(SUBSTITUTE(SUBSTITUTE(IF(ISBLANK($N$1),"NULL",CLEAN($N$1)),"'","''"),CHAR(13)," "),CHAR(10),", ")),"', ",M99,", '",TRIM(SUBSTITUTE(SUBSTITUTE(SUBSTITUTE(IF(ISBLANK($N99),"NULL",CLEAN($N99)),"'","''"),CHAR(13)," "),CHAR(10),", ")),"', '",TRIM(SUBSTITUTE(SUBSTITUTE(SUBSTITUTE(IF(ISBLANK($O99),"NULL",CLEAN($O99)),"'","''"),CHAR(13)," "),CHAR(10),", ")),"', GETDATE())")</f>
        <v>INSERT TMP_SIF_FINAL_REPORT (FILENAME, LINE_NUMBER, LINE_DESC, LINE_VALUE, CREATION_DATE) VALUES ('Strategic Innovation Fund Impact Report.xlsx', 2110, 'This grant helped me or my organization implement or test strategies to transform the arts sector', 'N/A', GETDATE())</v>
      </c>
    </row>
    <row r="100" spans="2:16" ht="15.75" customHeight="1" x14ac:dyDescent="0.25">
      <c r="B100" s="44" t="str">
        <f>+'Section 2'!B25</f>
        <v>N/A</v>
      </c>
      <c r="C100" s="98" t="s">
        <v>73</v>
      </c>
      <c r="D100" s="99"/>
      <c r="E100" s="99"/>
      <c r="F100" s="99"/>
      <c r="G100" s="99"/>
      <c r="H100" s="99"/>
      <c r="I100" s="99"/>
      <c r="J100" s="100"/>
      <c r="K100" s="7"/>
      <c r="L100" s="7"/>
      <c r="M100" s="7">
        <f t="shared" si="17"/>
        <v>2120</v>
      </c>
      <c r="N100" s="7" t="str">
        <f t="shared" si="14"/>
        <v>This grant helped me or my organization improve data collection and analysis</v>
      </c>
      <c r="O100" s="7" t="str">
        <f t="shared" si="15"/>
        <v>N/A</v>
      </c>
      <c r="P100" s="107" t="str">
        <f t="shared" ref="P100:P106" ca="1" si="19">CONCATENATE("INSERT TMP_SIF_FINAL_REPORT (FILENAME, LINE_NUMBER, LINE_DESC, LINE_VALUE, CREATION_DATE) VALUES ('",TRIM(SUBSTITUTE(SUBSTITUTE(SUBSTITUTE(IF(ISBLANK($N$1),"NULL",CLEAN($N$1)),"'","''"),CHAR(13)," "),CHAR(10),", ")),"', ",M100,", '",TRIM(SUBSTITUTE(SUBSTITUTE(SUBSTITUTE(IF(ISBLANK($N100),"NULL",CLEAN($N100)),"'","''"),CHAR(13)," "),CHAR(10),", ")),"', '",TRIM(SUBSTITUTE(SUBSTITUTE(SUBSTITUTE(IF(ISBLANK($O100),"NULL",CLEAN($O100)),"'","''"),CHAR(13)," "),CHAR(10),", ")),"', GETDATE())")</f>
        <v>INSERT TMP_SIF_FINAL_REPORT (FILENAME, LINE_NUMBER, LINE_DESC, LINE_VALUE, CREATION_DATE) VALUES ('Strategic Innovation Fund Impact Report.xlsx', 2120, 'This grant helped me or my organization improve data collection and analysis', 'N/A', GETDATE())</v>
      </c>
    </row>
    <row r="101" spans="2:16" ht="15.75" customHeight="1" x14ac:dyDescent="0.25">
      <c r="B101" s="44" t="str">
        <f>+'Section 2'!B26</f>
        <v>N/A</v>
      </c>
      <c r="C101" s="98" t="s">
        <v>81</v>
      </c>
      <c r="D101" s="99"/>
      <c r="E101" s="99"/>
      <c r="F101" s="99"/>
      <c r="G101" s="99"/>
      <c r="H101" s="99"/>
      <c r="I101" s="99"/>
      <c r="J101" s="100"/>
      <c r="K101" s="7"/>
      <c r="L101" s="7"/>
      <c r="M101" s="7">
        <f t="shared" si="17"/>
        <v>2130</v>
      </c>
      <c r="N101" s="7" t="str">
        <f t="shared" si="14"/>
        <v>This grant helped me or my organization implement, test, or pilot new and innovative ways of working</v>
      </c>
      <c r="O101" s="7" t="str">
        <f t="shared" si="15"/>
        <v>N/A</v>
      </c>
      <c r="P101" s="107" t="str">
        <f t="shared" ca="1" si="19"/>
        <v>INSERT TMP_SIF_FINAL_REPORT (FILENAME, LINE_NUMBER, LINE_DESC, LINE_VALUE, CREATION_DATE) VALUES ('Strategic Innovation Fund Impact Report.xlsx', 2130, 'This grant helped me or my organization implement, test, or pilot new and innovative ways of working', 'N/A', GETDATE())</v>
      </c>
    </row>
    <row r="102" spans="2:16" ht="15.75" customHeight="1" x14ac:dyDescent="0.25">
      <c r="B102" s="44" t="str">
        <f>+'Section 2'!B27</f>
        <v>N/A</v>
      </c>
      <c r="C102" s="98" t="s">
        <v>82</v>
      </c>
      <c r="D102" s="99"/>
      <c r="E102" s="99"/>
      <c r="F102" s="99"/>
      <c r="G102" s="99"/>
      <c r="H102" s="99"/>
      <c r="I102" s="99"/>
      <c r="J102" s="100"/>
      <c r="K102" s="7"/>
      <c r="L102" s="7"/>
      <c r="M102" s="7">
        <f t="shared" si="17"/>
        <v>2140</v>
      </c>
      <c r="N102" s="7" t="str">
        <f t="shared" si="14"/>
        <v>This grant helped me or my organization develop greater capacity for innovation</v>
      </c>
      <c r="O102" s="7" t="str">
        <f t="shared" si="15"/>
        <v>N/A</v>
      </c>
      <c r="P102" s="107" t="str">
        <f t="shared" ca="1" si="19"/>
        <v>INSERT TMP_SIF_FINAL_REPORT (FILENAME, LINE_NUMBER, LINE_DESC, LINE_VALUE, CREATION_DATE) VALUES ('Strategic Innovation Fund Impact Report.xlsx', 2140, 'This grant helped me or my organization develop greater capacity for innovation', 'N/A', GETDATE())</v>
      </c>
    </row>
    <row r="103" spans="2:16" ht="15.75" customHeight="1" x14ac:dyDescent="0.25">
      <c r="B103" s="44" t="str">
        <f>+'Section 2'!B28</f>
        <v>N/A</v>
      </c>
      <c r="C103" s="98" t="s">
        <v>83</v>
      </c>
      <c r="D103" s="99"/>
      <c r="E103" s="99"/>
      <c r="F103" s="99"/>
      <c r="G103" s="99"/>
      <c r="H103" s="99"/>
      <c r="I103" s="99"/>
      <c r="J103" s="100"/>
      <c r="K103" s="7"/>
      <c r="L103" s="7"/>
      <c r="M103" s="7">
        <f t="shared" si="17"/>
        <v>2150</v>
      </c>
      <c r="N103" s="7" t="str">
        <f t="shared" si="14"/>
        <v>This grant helped me or my organization to test or implement measures to increase accessibility and remove barriers</v>
      </c>
      <c r="O103" s="7" t="str">
        <f t="shared" si="15"/>
        <v>N/A</v>
      </c>
      <c r="P103" s="107" t="str">
        <f t="shared" ca="1" si="19"/>
        <v>INSERT TMP_SIF_FINAL_REPORT (FILENAME, LINE_NUMBER, LINE_DESC, LINE_VALUE, CREATION_DATE) VALUES ('Strategic Innovation Fund Impact Report.xlsx', 2150, 'This grant helped me or my organization to test or implement measures to increase accessibility and remove barriers', 'N/A', GETDATE())</v>
      </c>
    </row>
    <row r="104" spans="2:16" ht="15.75" customHeight="1" x14ac:dyDescent="0.25">
      <c r="B104" s="44" t="str">
        <f>+'Section 2'!B29</f>
        <v>N/A</v>
      </c>
      <c r="C104" s="95" t="s">
        <v>84</v>
      </c>
      <c r="D104" s="96"/>
      <c r="E104" s="96"/>
      <c r="F104" s="96"/>
      <c r="G104" s="96"/>
      <c r="H104" s="96"/>
      <c r="I104" s="96"/>
      <c r="J104" s="97"/>
      <c r="K104" s="7"/>
      <c r="L104" s="7"/>
      <c r="M104" s="7">
        <f t="shared" si="17"/>
        <v>2160</v>
      </c>
      <c r="N104" s="7" t="str">
        <f t="shared" si="14"/>
        <v>This grant helped me or my organization build new partnerships and networks</v>
      </c>
      <c r="O104" s="7" t="str">
        <f t="shared" si="15"/>
        <v>N/A</v>
      </c>
      <c r="P104" s="107" t="str">
        <f t="shared" ca="1" si="19"/>
        <v>INSERT TMP_SIF_FINAL_REPORT (FILENAME, LINE_NUMBER, LINE_DESC, LINE_VALUE, CREATION_DATE) VALUES ('Strategic Innovation Fund Impact Report.xlsx', 2160, 'This grant helped me or my organization build new partnerships and networks', 'N/A', GETDATE())</v>
      </c>
    </row>
    <row r="105" spans="2:16" ht="15.75" customHeight="1" x14ac:dyDescent="0.25">
      <c r="B105" s="44" t="str">
        <f>+'Section 2'!B30</f>
        <v>N/A</v>
      </c>
      <c r="C105" s="95" t="s">
        <v>78</v>
      </c>
      <c r="D105" s="96"/>
      <c r="E105" s="96"/>
      <c r="F105" s="96"/>
      <c r="G105" s="96"/>
      <c r="H105" s="96"/>
      <c r="I105" s="96"/>
      <c r="J105" s="97"/>
      <c r="K105" s="7"/>
      <c r="L105" s="7"/>
      <c r="M105" s="7">
        <f t="shared" si="17"/>
        <v>2170</v>
      </c>
      <c r="N105" s="7" t="str">
        <f t="shared" si="14"/>
        <v>Other impacts (please describe) [Maximum 15 words]:</v>
      </c>
      <c r="O105" s="7" t="str">
        <f t="shared" si="15"/>
        <v>N/A</v>
      </c>
      <c r="P105" s="107" t="str">
        <f t="shared" ca="1" si="19"/>
        <v>INSERT TMP_SIF_FINAL_REPORT (FILENAME, LINE_NUMBER, LINE_DESC, LINE_VALUE, CREATION_DATE) VALUES ('Strategic Innovation Fund Impact Report.xlsx', 2170, 'Other impacts (please describe) [Maximum 15 words]:', 'N/A', GETDATE())</v>
      </c>
    </row>
    <row r="106" spans="2:16" ht="15.75" x14ac:dyDescent="0.25">
      <c r="B106" s="7"/>
      <c r="C106" s="82" cm="1">
        <f t="array" ref="C106:J106">+'Section 2'!C31:J31</f>
        <v>0</v>
      </c>
      <c r="D106" s="83">
        <v>0</v>
      </c>
      <c r="E106" s="83">
        <v>0</v>
      </c>
      <c r="F106" s="83">
        <v>0</v>
      </c>
      <c r="G106" s="83">
        <v>0</v>
      </c>
      <c r="H106" s="83">
        <v>0</v>
      </c>
      <c r="I106" s="83">
        <v>0</v>
      </c>
      <c r="J106" s="84">
        <v>0</v>
      </c>
      <c r="K106" s="7"/>
      <c r="L106" s="7"/>
      <c r="M106" s="7">
        <f t="shared" ref="M106" si="20">+M105+10</f>
        <v>2180</v>
      </c>
      <c r="N106" s="7" t="str">
        <f>+C105</f>
        <v>Other impacts (please describe) [Maximum 15 words]:</v>
      </c>
      <c r="O106" s="7">
        <f>+C106</f>
        <v>0</v>
      </c>
      <c r="P106" s="107" t="str">
        <f t="shared" ca="1" si="19"/>
        <v>INSERT TMP_SIF_FINAL_REPORT (FILENAME, LINE_NUMBER, LINE_DESC, LINE_VALUE, CREATION_DATE) VALUES ('Strategic Innovation Fund Impact Report.xlsx', 2180, 'Other impacts (please describe) [Maximum 15 words]:', '0', GETDATE())</v>
      </c>
    </row>
    <row r="107" spans="2:16" ht="21" x14ac:dyDescent="0.35">
      <c r="B107" s="102" t="s">
        <v>85</v>
      </c>
      <c r="C107" s="102"/>
      <c r="D107" s="102"/>
      <c r="E107" s="102"/>
      <c r="F107" s="102"/>
      <c r="G107" s="102"/>
      <c r="H107" s="102"/>
      <c r="I107" s="102"/>
      <c r="J107" s="102"/>
    </row>
    <row r="108" spans="2:16" ht="63" x14ac:dyDescent="0.25">
      <c r="B108" s="57" t="s">
        <v>69</v>
      </c>
      <c r="C108" s="101" t="s">
        <v>70</v>
      </c>
      <c r="D108" s="101"/>
      <c r="E108" s="101"/>
      <c r="F108" s="101"/>
      <c r="G108" s="101"/>
      <c r="H108" s="101"/>
      <c r="I108" s="101"/>
      <c r="J108" s="101"/>
      <c r="K108" s="7"/>
      <c r="L108" s="7"/>
      <c r="M108" s="7"/>
      <c r="N108" s="7"/>
      <c r="O108" s="7"/>
    </row>
    <row r="109" spans="2:16" ht="15.75" customHeight="1" x14ac:dyDescent="0.25">
      <c r="B109" s="44" t="str">
        <f>+'Section 2'!B34</f>
        <v>N/A</v>
      </c>
      <c r="C109" s="95" t="s">
        <v>71</v>
      </c>
      <c r="D109" s="96"/>
      <c r="E109" s="96"/>
      <c r="F109" s="96"/>
      <c r="G109" s="96"/>
      <c r="H109" s="96"/>
      <c r="I109" s="96"/>
      <c r="J109" s="97"/>
      <c r="M109">
        <f>+M106+10</f>
        <v>2190</v>
      </c>
      <c r="N109" t="str">
        <f t="shared" ref="N109:N118" si="21">+C109</f>
        <v xml:space="preserve">This grant helped me or my organization share knowledge </v>
      </c>
      <c r="O109" t="str">
        <f t="shared" ref="O109:O118" si="22">+B109</f>
        <v>N/A</v>
      </c>
      <c r="P109" s="107" t="str">
        <f t="shared" ref="P109" ca="1" si="23">CONCATENATE("INSERT TMP_SIF_FINAL_REPORT (FILENAME, LINE_NUMBER, LINE_DESC, LINE_VALUE, CREATION_DATE) VALUES ('",TRIM(SUBSTITUTE(SUBSTITUTE(SUBSTITUTE(IF(ISBLANK($N$1),"NULL",CLEAN($N$1)),"'","''"),CHAR(13)," "),CHAR(10),", ")),"', ",M109,", '",TRIM(SUBSTITUTE(SUBSTITUTE(SUBSTITUTE(IF(ISBLANK($N109),"NULL",CLEAN($N109)),"'","''"),CHAR(13)," "),CHAR(10),", ")),"', '",TRIM(SUBSTITUTE(SUBSTITUTE(SUBSTITUTE(IF(ISBLANK($O109),"NULL",CLEAN($O109)),"'","''"),CHAR(13)," "),CHAR(10),", ")),"', GETDATE())")</f>
        <v>INSERT TMP_SIF_FINAL_REPORT (FILENAME, LINE_NUMBER, LINE_DESC, LINE_VALUE, CREATION_DATE) VALUES ('Strategic Innovation Fund Impact Report.xlsx', 2190, 'This grant helped me or my organization share knowledge', 'N/A', GETDATE())</v>
      </c>
    </row>
    <row r="110" spans="2:16" ht="15.75" customHeight="1" x14ac:dyDescent="0.25">
      <c r="B110" s="44" t="str">
        <f>+'Section 2'!B35</f>
        <v>N/A</v>
      </c>
      <c r="C110" s="95" t="s">
        <v>86</v>
      </c>
      <c r="D110" s="96"/>
      <c r="E110" s="96"/>
      <c r="F110" s="96"/>
      <c r="G110" s="96"/>
      <c r="H110" s="96"/>
      <c r="I110" s="96"/>
      <c r="J110" s="97"/>
      <c r="M110">
        <f t="shared" ref="M110:M119" si="24">+M109+10</f>
        <v>2200</v>
      </c>
      <c r="N110" t="str">
        <f t="shared" si="21"/>
        <v xml:space="preserve">This grant helped me or my organization strategize for the future  </v>
      </c>
      <c r="O110" t="str">
        <f t="shared" si="22"/>
        <v>N/A</v>
      </c>
      <c r="P110" s="107" t="str">
        <f t="shared" ref="P110" ca="1" si="25">CONCATENATE("INSERT TMP_SIF_FINAL_REPORT (FILENAME, LINE_NUMBER, LINE_DESC, LINE_VALUE, CREATION_DATE) VALUES ('",TRIM(SUBSTITUTE(SUBSTITUTE(SUBSTITUTE(IF(ISBLANK($N$1),"NULL",CLEAN($N$1)),"'","''"),CHAR(13)," "),CHAR(10),", ")),"', ",M110,", '",TRIM(SUBSTITUTE(SUBSTITUTE(SUBSTITUTE(IF(ISBLANK($N110),"NULL",CLEAN($N110)),"'","''"),CHAR(13)," "),CHAR(10),", ")),"', '",TRIM(SUBSTITUTE(SUBSTITUTE(SUBSTITUTE(IF(ISBLANK($O110),"NULL",CLEAN($O110)),"'","''"),CHAR(13)," "),CHAR(10),", ")),"', GETDATE())")</f>
        <v>INSERT TMP_SIF_FINAL_REPORT (FILENAME, LINE_NUMBER, LINE_DESC, LINE_VALUE, CREATION_DATE) VALUES ('Strategic Innovation Fund Impact Report.xlsx', 2200, 'This grant helped me or my organization strategize for the future', 'N/A', GETDATE())</v>
      </c>
    </row>
    <row r="111" spans="2:16" ht="15.75" customHeight="1" x14ac:dyDescent="0.25">
      <c r="B111" s="44" t="str">
        <f>+'Section 2'!B36</f>
        <v>N/A</v>
      </c>
      <c r="C111" s="95" t="s">
        <v>73</v>
      </c>
      <c r="D111" s="96"/>
      <c r="E111" s="96"/>
      <c r="F111" s="96"/>
      <c r="G111" s="96"/>
      <c r="H111" s="96"/>
      <c r="I111" s="96"/>
      <c r="J111" s="97"/>
      <c r="M111">
        <f t="shared" si="24"/>
        <v>2210</v>
      </c>
      <c r="N111" t="str">
        <f t="shared" si="21"/>
        <v>This grant helped me or my organization improve data collection and analysis</v>
      </c>
      <c r="O111" t="str">
        <f t="shared" si="22"/>
        <v>N/A</v>
      </c>
      <c r="P111" s="107" t="str">
        <f t="shared" ref="P111:P119" ca="1" si="26">CONCATENATE("INSERT TMP_SIF_FINAL_REPORT (FILENAME, LINE_NUMBER, LINE_DESC, LINE_VALUE, CREATION_DATE) VALUES ('",TRIM(SUBSTITUTE(SUBSTITUTE(SUBSTITUTE(IF(ISBLANK($N$1),"NULL",CLEAN($N$1)),"'","''"),CHAR(13)," "),CHAR(10),", ")),"', ",M111,", '",TRIM(SUBSTITUTE(SUBSTITUTE(SUBSTITUTE(IF(ISBLANK($N111),"NULL",CLEAN($N111)),"'","''"),CHAR(13)," "),CHAR(10),", ")),"', '",TRIM(SUBSTITUTE(SUBSTITUTE(SUBSTITUTE(IF(ISBLANK($O111),"NULL",CLEAN($O111)),"'","''"),CHAR(13)," "),CHAR(10),", ")),"', GETDATE())")</f>
        <v>INSERT TMP_SIF_FINAL_REPORT (FILENAME, LINE_NUMBER, LINE_DESC, LINE_VALUE, CREATION_DATE) VALUES ('Strategic Innovation Fund Impact Report.xlsx', 2210, 'This grant helped me or my organization improve data collection and analysis', 'N/A', GETDATE())</v>
      </c>
    </row>
    <row r="112" spans="2:16" ht="15.75" customHeight="1" x14ac:dyDescent="0.25">
      <c r="B112" s="44" t="str">
        <f>+'Section 2'!B37</f>
        <v>N/A</v>
      </c>
      <c r="C112" s="95" t="s">
        <v>87</v>
      </c>
      <c r="D112" s="96"/>
      <c r="E112" s="96"/>
      <c r="F112" s="96"/>
      <c r="G112" s="96"/>
      <c r="H112" s="96"/>
      <c r="I112" s="96"/>
      <c r="J112" s="97"/>
      <c r="M112">
        <f t="shared" si="24"/>
        <v>2220</v>
      </c>
      <c r="N112" t="str">
        <f t="shared" si="21"/>
        <v>This grant helped me or my organization shift perspectives around technology</v>
      </c>
      <c r="O112" t="str">
        <f t="shared" si="22"/>
        <v>N/A</v>
      </c>
      <c r="P112" s="107" t="str">
        <f t="shared" ca="1" si="26"/>
        <v>INSERT TMP_SIF_FINAL_REPORT (FILENAME, LINE_NUMBER, LINE_DESC, LINE_VALUE, CREATION_DATE) VALUES ('Strategic Innovation Fund Impact Report.xlsx', 2220, 'This grant helped me or my organization shift perspectives around technology', 'N/A', GETDATE())</v>
      </c>
    </row>
    <row r="113" spans="2:16" ht="15.75" customHeight="1" x14ac:dyDescent="0.25">
      <c r="B113" s="44" t="str">
        <f>+'Section 2'!B38</f>
        <v>N/A</v>
      </c>
      <c r="C113" s="95" t="s">
        <v>88</v>
      </c>
      <c r="D113" s="96"/>
      <c r="E113" s="96"/>
      <c r="F113" s="96"/>
      <c r="G113" s="96"/>
      <c r="H113" s="96"/>
      <c r="I113" s="96"/>
      <c r="J113" s="97"/>
      <c r="M113">
        <f t="shared" si="24"/>
        <v>2230</v>
      </c>
      <c r="N113" t="str">
        <f t="shared" si="21"/>
        <v xml:space="preserve">This grant helped me or my organization enhance the visibility and discoverability of Canadian arts and culture </v>
      </c>
      <c r="O113" t="str">
        <f t="shared" si="22"/>
        <v>N/A</v>
      </c>
      <c r="P113" s="107" t="str">
        <f t="shared" ca="1" si="26"/>
        <v>INSERT TMP_SIF_FINAL_REPORT (FILENAME, LINE_NUMBER, LINE_DESC, LINE_VALUE, CREATION_DATE) VALUES ('Strategic Innovation Fund Impact Report.xlsx', 2230, 'This grant helped me or my organization enhance the visibility and discoverability of Canadian arts and culture', 'N/A', GETDATE())</v>
      </c>
    </row>
    <row r="114" spans="2:16" ht="15.75" customHeight="1" x14ac:dyDescent="0.25">
      <c r="B114" s="44" t="str">
        <f>+'Section 2'!B39</f>
        <v>N/A</v>
      </c>
      <c r="C114" s="95" t="s">
        <v>89</v>
      </c>
      <c r="D114" s="96"/>
      <c r="E114" s="96"/>
      <c r="F114" s="96"/>
      <c r="G114" s="96"/>
      <c r="H114" s="96"/>
      <c r="I114" s="96"/>
      <c r="J114" s="97"/>
      <c r="M114">
        <f t="shared" si="24"/>
        <v>2240</v>
      </c>
      <c r="N114" t="str">
        <f t="shared" si="21"/>
        <v>This grant helped build digital capacity and access for arts groups or organizations that serve Indigenous, Northern or historically underserved and marginalized communities</v>
      </c>
      <c r="O114" t="str">
        <f t="shared" si="22"/>
        <v>N/A</v>
      </c>
      <c r="P114" s="107" t="str">
        <f t="shared" ca="1" si="26"/>
        <v>INSERT TMP_SIF_FINAL_REPORT (FILENAME, LINE_NUMBER, LINE_DESC, LINE_VALUE, CREATION_DATE) VALUES ('Strategic Innovation Fund Impact Report.xlsx', 2240, 'This grant helped build digital capacity and access for arts groups or organizations that serve Indigenous, Northern or historically underserved and marginalized communities', 'N/A', GETDATE())</v>
      </c>
    </row>
    <row r="115" spans="2:16" ht="15.75" customHeight="1" x14ac:dyDescent="0.25">
      <c r="B115" s="44" t="str">
        <f>+'Section 2'!B40</f>
        <v>N/A</v>
      </c>
      <c r="C115" s="95" t="s">
        <v>90</v>
      </c>
      <c r="D115" s="96"/>
      <c r="E115" s="96"/>
      <c r="F115" s="96"/>
      <c r="G115" s="96"/>
      <c r="H115" s="96"/>
      <c r="I115" s="96"/>
      <c r="J115" s="97"/>
      <c r="M115">
        <f t="shared" si="24"/>
        <v>2250</v>
      </c>
      <c r="N115" t="str">
        <f t="shared" si="21"/>
        <v xml:space="preserve">This grant helped me or my organization increase sectoral digital literacy, skills, and capacity </v>
      </c>
      <c r="O115" t="str">
        <f t="shared" si="22"/>
        <v>N/A</v>
      </c>
      <c r="P115" s="107" t="str">
        <f t="shared" ca="1" si="26"/>
        <v>INSERT TMP_SIF_FINAL_REPORT (FILENAME, LINE_NUMBER, LINE_DESC, LINE_VALUE, CREATION_DATE) VALUES ('Strategic Innovation Fund Impact Report.xlsx', 2250, 'This grant helped me or my organization increase sectoral digital literacy, skills, and capacity', 'N/A', GETDATE())</v>
      </c>
    </row>
    <row r="116" spans="2:16" ht="15.75" customHeight="1" x14ac:dyDescent="0.25">
      <c r="B116" s="44" t="str">
        <f>+'Section 2'!B41</f>
        <v>N/A</v>
      </c>
      <c r="C116" s="95" t="s">
        <v>91</v>
      </c>
      <c r="D116" s="96"/>
      <c r="E116" s="96"/>
      <c r="F116" s="96"/>
      <c r="G116" s="96"/>
      <c r="H116" s="96"/>
      <c r="I116" s="96"/>
      <c r="J116" s="97"/>
      <c r="M116">
        <f t="shared" si="24"/>
        <v>2260</v>
      </c>
      <c r="N116" t="str">
        <f t="shared" si="21"/>
        <v>This grant helped me or my organization adopt new and innovative ways of working</v>
      </c>
      <c r="O116" t="str">
        <f t="shared" si="22"/>
        <v>N/A</v>
      </c>
      <c r="P116" s="107" t="str">
        <f t="shared" ca="1" si="26"/>
        <v>INSERT TMP_SIF_FINAL_REPORT (FILENAME, LINE_NUMBER, LINE_DESC, LINE_VALUE, CREATION_DATE) VALUES ('Strategic Innovation Fund Impact Report.xlsx', 2260, 'This grant helped me or my organization adopt new and innovative ways of working', 'N/A', GETDATE())</v>
      </c>
    </row>
    <row r="117" spans="2:16" ht="15.75" customHeight="1" x14ac:dyDescent="0.25">
      <c r="B117" s="44" t="str">
        <f>+'Section 2'!B42</f>
        <v>N/A</v>
      </c>
      <c r="C117" s="95" t="s">
        <v>84</v>
      </c>
      <c r="D117" s="96"/>
      <c r="E117" s="96"/>
      <c r="F117" s="96"/>
      <c r="G117" s="96"/>
      <c r="H117" s="96"/>
      <c r="I117" s="96"/>
      <c r="J117" s="97"/>
      <c r="M117">
        <f t="shared" si="24"/>
        <v>2270</v>
      </c>
      <c r="N117" t="str">
        <f t="shared" si="21"/>
        <v>This grant helped me or my organization build new partnerships and networks</v>
      </c>
      <c r="O117" t="str">
        <f t="shared" si="22"/>
        <v>N/A</v>
      </c>
      <c r="P117" s="107" t="str">
        <f t="shared" ca="1" si="26"/>
        <v>INSERT TMP_SIF_FINAL_REPORT (FILENAME, LINE_NUMBER, LINE_DESC, LINE_VALUE, CREATION_DATE) VALUES ('Strategic Innovation Fund Impact Report.xlsx', 2270, 'This grant helped me or my organization build new partnerships and networks', 'N/A', GETDATE())</v>
      </c>
    </row>
    <row r="118" spans="2:16" ht="15.75" customHeight="1" x14ac:dyDescent="0.25">
      <c r="B118" s="44" t="str">
        <f>+'Section 2'!B43</f>
        <v>N/A</v>
      </c>
      <c r="C118" s="95" t="s">
        <v>78</v>
      </c>
      <c r="D118" s="96"/>
      <c r="E118" s="96"/>
      <c r="F118" s="96"/>
      <c r="G118" s="96"/>
      <c r="H118" s="96"/>
      <c r="I118" s="96"/>
      <c r="J118" s="97"/>
      <c r="M118">
        <f t="shared" si="24"/>
        <v>2280</v>
      </c>
      <c r="N118" t="str">
        <f t="shared" si="21"/>
        <v>Other impacts (please describe) [Maximum 15 words]:</v>
      </c>
      <c r="O118" t="str">
        <f t="shared" si="22"/>
        <v>N/A</v>
      </c>
      <c r="P118" s="107" t="str">
        <f t="shared" ca="1" si="26"/>
        <v>INSERT TMP_SIF_FINAL_REPORT (FILENAME, LINE_NUMBER, LINE_DESC, LINE_VALUE, CREATION_DATE) VALUES ('Strategic Innovation Fund Impact Report.xlsx', 2280, 'Other impacts (please describe) [Maximum 15 words]:', 'N/A', GETDATE())</v>
      </c>
    </row>
    <row r="119" spans="2:16" ht="15.75" x14ac:dyDescent="0.25">
      <c r="C119" s="82" cm="1">
        <f t="array" ref="C119:J119">+'Section 2'!C44:J44</f>
        <v>0</v>
      </c>
      <c r="D119" s="83">
        <v>0</v>
      </c>
      <c r="E119" s="83">
        <v>0</v>
      </c>
      <c r="F119" s="83">
        <v>0</v>
      </c>
      <c r="G119" s="83">
        <v>0</v>
      </c>
      <c r="H119" s="83">
        <v>0</v>
      </c>
      <c r="I119" s="83">
        <v>0</v>
      </c>
      <c r="J119" s="84">
        <v>0</v>
      </c>
      <c r="M119">
        <f t="shared" si="24"/>
        <v>2290</v>
      </c>
      <c r="N119" t="str">
        <f>+C118</f>
        <v>Other impacts (please describe) [Maximum 15 words]:</v>
      </c>
      <c r="O119">
        <f>+C119</f>
        <v>0</v>
      </c>
      <c r="P119" s="107" t="str">
        <f t="shared" ca="1" si="26"/>
        <v>INSERT TMP_SIF_FINAL_REPORT (FILENAME, LINE_NUMBER, LINE_DESC, LINE_VALUE, CREATION_DATE) VALUES ('Strategic Innovation Fund Impact Report.xlsx', 2290, 'Other impacts (please describe) [Maximum 15 words]:', '0', GETDATE())</v>
      </c>
    </row>
    <row r="120" spans="2:16" ht="21" x14ac:dyDescent="0.35">
      <c r="B120" s="64" t="s">
        <v>92</v>
      </c>
      <c r="C120" s="65"/>
      <c r="D120" s="65"/>
      <c r="E120" s="65"/>
      <c r="F120" s="65"/>
      <c r="G120" s="65"/>
      <c r="H120" s="65"/>
      <c r="I120" s="65"/>
      <c r="J120" s="65"/>
    </row>
    <row r="121" spans="2:16" ht="63" x14ac:dyDescent="0.25">
      <c r="B121" s="57" t="s">
        <v>69</v>
      </c>
      <c r="C121" s="101" t="s">
        <v>70</v>
      </c>
      <c r="D121" s="101"/>
      <c r="E121" s="101"/>
      <c r="F121" s="101"/>
      <c r="G121" s="101"/>
      <c r="H121" s="101"/>
      <c r="I121" s="101"/>
      <c r="J121" s="101"/>
      <c r="K121" s="7"/>
      <c r="L121" s="7"/>
      <c r="M121" s="7"/>
      <c r="N121" s="7"/>
      <c r="O121" s="7"/>
    </row>
    <row r="122" spans="2:16" ht="15.75" customHeight="1" x14ac:dyDescent="0.25">
      <c r="B122" s="44" t="str">
        <f>+'Section 2'!B47</f>
        <v>N/A</v>
      </c>
      <c r="C122" s="95" t="s">
        <v>93</v>
      </c>
      <c r="D122" s="96"/>
      <c r="E122" s="96"/>
      <c r="F122" s="96"/>
      <c r="G122" s="96"/>
      <c r="H122" s="96"/>
      <c r="I122" s="96"/>
      <c r="J122" s="97"/>
      <c r="M122">
        <f>+M119+10</f>
        <v>2300</v>
      </c>
      <c r="N122" t="str">
        <f t="shared" ref="N122:N133" si="27">+C122</f>
        <v xml:space="preserve">This grant helped me or my organization reach new audiences and markets </v>
      </c>
      <c r="O122" t="str">
        <f t="shared" ref="O122:O133" si="28">+B122</f>
        <v>N/A</v>
      </c>
      <c r="P122" s="107" t="str">
        <f t="shared" ref="P122" ca="1" si="29">CONCATENATE("INSERT TMP_SIF_FINAL_REPORT (FILENAME, LINE_NUMBER, LINE_DESC, LINE_VALUE, CREATION_DATE) VALUES ('",TRIM(SUBSTITUTE(SUBSTITUTE(SUBSTITUTE(IF(ISBLANK($N$1),"NULL",CLEAN($N$1)),"'","''"),CHAR(13)," "),CHAR(10),", ")),"', ",M122,", '",TRIM(SUBSTITUTE(SUBSTITUTE(SUBSTITUTE(IF(ISBLANK($N122),"NULL",CLEAN($N122)),"'","''"),CHAR(13)," "),CHAR(10),", ")),"', '",TRIM(SUBSTITUTE(SUBSTITUTE(SUBSTITUTE(IF(ISBLANK($O122),"NULL",CLEAN($O122)),"'","''"),CHAR(13)," "),CHAR(10),", ")),"', GETDATE())")</f>
        <v>INSERT TMP_SIF_FINAL_REPORT (FILENAME, LINE_NUMBER, LINE_DESC, LINE_VALUE, CREATION_DATE) VALUES ('Strategic Innovation Fund Impact Report.xlsx', 2300, 'This grant helped me or my organization reach new audiences and markets', 'N/A', GETDATE())</v>
      </c>
    </row>
    <row r="123" spans="2:16" ht="15.75" customHeight="1" x14ac:dyDescent="0.25">
      <c r="B123" s="44" t="str">
        <f>+'Section 2'!B48</f>
        <v>N/A</v>
      </c>
      <c r="C123" s="95" t="s">
        <v>94</v>
      </c>
      <c r="D123" s="96"/>
      <c r="E123" s="96"/>
      <c r="F123" s="96"/>
      <c r="G123" s="96"/>
      <c r="H123" s="96"/>
      <c r="I123" s="96"/>
      <c r="J123" s="97"/>
      <c r="M123">
        <f t="shared" ref="M123:M134" si="30">+M122+10</f>
        <v>2310</v>
      </c>
      <c r="N123" t="str">
        <f t="shared" si="27"/>
        <v>This grant helped me or my organization engage the public digitally</v>
      </c>
      <c r="O123" t="str">
        <f t="shared" si="28"/>
        <v>N/A</v>
      </c>
      <c r="P123" s="107" t="str">
        <f t="shared" ref="P123" ca="1" si="31">CONCATENATE("INSERT TMP_SIF_FINAL_REPORT (FILENAME, LINE_NUMBER, LINE_DESC, LINE_VALUE, CREATION_DATE) VALUES ('",TRIM(SUBSTITUTE(SUBSTITUTE(SUBSTITUTE(IF(ISBLANK($N$1),"NULL",CLEAN($N$1)),"'","''"),CHAR(13)," "),CHAR(10),", ")),"', ",M123,", '",TRIM(SUBSTITUTE(SUBSTITUTE(SUBSTITUTE(IF(ISBLANK($N123),"NULL",CLEAN($N123)),"'","''"),CHAR(13)," "),CHAR(10),", ")),"', '",TRIM(SUBSTITUTE(SUBSTITUTE(SUBSTITUTE(IF(ISBLANK($O123),"NULL",CLEAN($O123)),"'","''"),CHAR(13)," "),CHAR(10),", ")),"', GETDATE())")</f>
        <v>INSERT TMP_SIF_FINAL_REPORT (FILENAME, LINE_NUMBER, LINE_DESC, LINE_VALUE, CREATION_DATE) VALUES ('Strategic Innovation Fund Impact Report.xlsx', 2310, 'This grant helped me or my organization engage the public digitally', 'N/A', GETDATE())</v>
      </c>
    </row>
    <row r="124" spans="2:16" ht="15.75" customHeight="1" x14ac:dyDescent="0.25">
      <c r="B124" s="44" t="str">
        <f>+'Section 2'!B49</f>
        <v>N/A</v>
      </c>
      <c r="C124" s="95" t="s">
        <v>73</v>
      </c>
      <c r="D124" s="96"/>
      <c r="E124" s="96"/>
      <c r="F124" s="96"/>
      <c r="G124" s="96"/>
      <c r="H124" s="96"/>
      <c r="I124" s="96"/>
      <c r="J124" s="97"/>
      <c r="M124">
        <f t="shared" si="30"/>
        <v>2320</v>
      </c>
      <c r="N124" t="str">
        <f t="shared" si="27"/>
        <v>This grant helped me or my organization improve data collection and analysis</v>
      </c>
      <c r="O124" t="str">
        <f t="shared" si="28"/>
        <v>N/A</v>
      </c>
      <c r="P124" s="107" t="str">
        <f t="shared" ref="P124:P127" ca="1" si="32">CONCATENATE("INSERT TMP_SIF_FINAL_REPORT (FILENAME, LINE_NUMBER, LINE_DESC, LINE_VALUE, CREATION_DATE) VALUES ('",TRIM(SUBSTITUTE(SUBSTITUTE(SUBSTITUTE(IF(ISBLANK($N$1),"NULL",CLEAN($N$1)),"'","''"),CHAR(13)," "),CHAR(10),", ")),"', ",M124,", '",TRIM(SUBSTITUTE(SUBSTITUTE(SUBSTITUTE(IF(ISBLANK($N124),"NULL",CLEAN($N124)),"'","''"),CHAR(13)," "),CHAR(10),", ")),"', '",TRIM(SUBSTITUTE(SUBSTITUTE(SUBSTITUTE(IF(ISBLANK($O124),"NULL",CLEAN($O124)),"'","''"),CHAR(13)," "),CHAR(10),", ")),"', GETDATE())")</f>
        <v>INSERT TMP_SIF_FINAL_REPORT (FILENAME, LINE_NUMBER, LINE_DESC, LINE_VALUE, CREATION_DATE) VALUES ('Strategic Innovation Fund Impact Report.xlsx', 2320, 'This grant helped me or my organization improve data collection and analysis', 'N/A', GETDATE())</v>
      </c>
    </row>
    <row r="125" spans="2:16" ht="15.75" customHeight="1" x14ac:dyDescent="0.25">
      <c r="B125" s="44" t="str">
        <f>+'Section 2'!B50</f>
        <v>N/A</v>
      </c>
      <c r="C125" s="95" t="s">
        <v>95</v>
      </c>
      <c r="D125" s="96"/>
      <c r="E125" s="96"/>
      <c r="F125" s="96"/>
      <c r="G125" s="96"/>
      <c r="H125" s="96"/>
      <c r="I125" s="96"/>
      <c r="J125" s="97"/>
      <c r="M125">
        <f t="shared" si="30"/>
        <v>2330</v>
      </c>
      <c r="N125" t="str">
        <f t="shared" si="27"/>
        <v>This grant helped me or my organization increase or diversify revenues</v>
      </c>
      <c r="O125" t="str">
        <f t="shared" si="28"/>
        <v>N/A</v>
      </c>
      <c r="P125" s="107" t="str">
        <f t="shared" ca="1" si="32"/>
        <v>INSERT TMP_SIF_FINAL_REPORT (FILENAME, LINE_NUMBER, LINE_DESC, LINE_VALUE, CREATION_DATE) VALUES ('Strategic Innovation Fund Impact Report.xlsx', 2330, 'This grant helped me or my organization increase or diversify revenues', 'N/A', GETDATE())</v>
      </c>
    </row>
    <row r="126" spans="2:16" ht="15.75" customHeight="1" x14ac:dyDescent="0.25">
      <c r="B126" s="44" t="str">
        <f>+'Section 2'!B51</f>
        <v>N/A</v>
      </c>
      <c r="C126" s="95" t="s">
        <v>96</v>
      </c>
      <c r="D126" s="96"/>
      <c r="E126" s="96"/>
      <c r="F126" s="96"/>
      <c r="G126" s="96"/>
      <c r="H126" s="96"/>
      <c r="I126" s="96"/>
      <c r="J126" s="97"/>
      <c r="M126">
        <f t="shared" si="30"/>
        <v>2340</v>
      </c>
      <c r="N126" t="str">
        <f t="shared" si="27"/>
        <v>This grant helped me or my organization increase internal efficiency</v>
      </c>
      <c r="O126" t="str">
        <f t="shared" si="28"/>
        <v>N/A</v>
      </c>
      <c r="P126" s="107" t="str">
        <f t="shared" ca="1" si="32"/>
        <v>INSERT TMP_SIF_FINAL_REPORT (FILENAME, LINE_NUMBER, LINE_DESC, LINE_VALUE, CREATION_DATE) VALUES ('Strategic Innovation Fund Impact Report.xlsx', 2340, 'This grant helped me or my organization increase internal efficiency', 'N/A', GETDATE())</v>
      </c>
    </row>
    <row r="127" spans="2:16" ht="15.75" customHeight="1" x14ac:dyDescent="0.25">
      <c r="B127" s="44" t="str">
        <f>+'Section 2'!B52</f>
        <v>N/A</v>
      </c>
      <c r="C127" s="95" t="s">
        <v>97</v>
      </c>
      <c r="D127" s="96"/>
      <c r="E127" s="96"/>
      <c r="F127" s="96"/>
      <c r="G127" s="96"/>
      <c r="H127" s="96"/>
      <c r="I127" s="96"/>
      <c r="J127" s="97"/>
      <c r="M127">
        <f t="shared" si="30"/>
        <v>2350</v>
      </c>
      <c r="N127" t="str">
        <f t="shared" si="27"/>
        <v>This grant helped me or my organization increase the accessibility of my organization's digital content</v>
      </c>
      <c r="O127" t="str">
        <f t="shared" si="28"/>
        <v>N/A</v>
      </c>
      <c r="P127" s="107" t="str">
        <f t="shared" ca="1" si="32"/>
        <v>INSERT TMP_SIF_FINAL_REPORT (FILENAME, LINE_NUMBER, LINE_DESC, LINE_VALUE, CREATION_DATE) VALUES ('Strategic Innovation Fund Impact Report.xlsx', 2350, 'This grant helped me or my organization increase the accessibility of my organization''s digital content', 'N/A', GETDATE())</v>
      </c>
    </row>
    <row r="128" spans="2:16" ht="15.75" customHeight="1" x14ac:dyDescent="0.25">
      <c r="B128" s="44" t="str">
        <f>+'Section 2'!B53</f>
        <v>N/A</v>
      </c>
      <c r="C128" s="95" t="s">
        <v>98</v>
      </c>
      <c r="D128" s="96"/>
      <c r="E128" s="96"/>
      <c r="F128" s="96"/>
      <c r="G128" s="96"/>
      <c r="H128" s="96"/>
      <c r="I128" s="96"/>
      <c r="J128" s="97"/>
      <c r="M128">
        <f t="shared" si="30"/>
        <v>2360</v>
      </c>
      <c r="N128" t="str">
        <f t="shared" si="27"/>
        <v xml:space="preserve">This grant helped me or my organization increase internal digital skills, knowledge and innovation capacity </v>
      </c>
      <c r="O128" t="str">
        <f t="shared" si="28"/>
        <v>N/A</v>
      </c>
      <c r="P128" s="107" t="str">
        <f t="shared" ref="P128:P134" ca="1" si="33">CONCATENATE("INSERT TMP_SIF_FINAL_REPORT (FILENAME, LINE_NUMBER, LINE_DESC, LINE_VALUE, CREATION_DATE) VALUES ('",TRIM(SUBSTITUTE(SUBSTITUTE(SUBSTITUTE(IF(ISBLANK($N$1),"NULL",CLEAN($N$1)),"'","''"),CHAR(13)," "),CHAR(10),", ")),"', ",M128,", '",TRIM(SUBSTITUTE(SUBSTITUTE(SUBSTITUTE(IF(ISBLANK($N128),"NULL",CLEAN($N128)),"'","''"),CHAR(13)," "),CHAR(10),", ")),"', '",TRIM(SUBSTITUTE(SUBSTITUTE(SUBSTITUTE(IF(ISBLANK($O128),"NULL",CLEAN($O128)),"'","''"),CHAR(13)," "),CHAR(10),", ")),"', GETDATE())")</f>
        <v>INSERT TMP_SIF_FINAL_REPORT (FILENAME, LINE_NUMBER, LINE_DESC, LINE_VALUE, CREATION_DATE) VALUES ('Strategic Innovation Fund Impact Report.xlsx', 2360, 'This grant helped me or my organization increase internal digital skills, knowledge and innovation capacity', 'N/A', GETDATE())</v>
      </c>
    </row>
    <row r="129" spans="2:16" ht="15.75" customHeight="1" x14ac:dyDescent="0.25">
      <c r="B129" s="44" t="str">
        <f>+'Section 2'!B54</f>
        <v>N/A</v>
      </c>
      <c r="C129" s="95" t="s">
        <v>99</v>
      </c>
      <c r="D129" s="96"/>
      <c r="E129" s="96"/>
      <c r="F129" s="96"/>
      <c r="G129" s="96"/>
      <c r="H129" s="96"/>
      <c r="I129" s="96"/>
      <c r="J129" s="97"/>
      <c r="M129">
        <f t="shared" si="30"/>
        <v>2370</v>
      </c>
      <c r="N129" t="str">
        <f t="shared" si="27"/>
        <v xml:space="preserve">This grant helped my organization integrate digital strategies into our operational framework </v>
      </c>
      <c r="O129" t="str">
        <f t="shared" si="28"/>
        <v>N/A</v>
      </c>
      <c r="P129" s="107" t="str">
        <f t="shared" ca="1" si="33"/>
        <v>INSERT TMP_SIF_FINAL_REPORT (FILENAME, LINE_NUMBER, LINE_DESC, LINE_VALUE, CREATION_DATE) VALUES ('Strategic Innovation Fund Impact Report.xlsx', 2370, 'This grant helped my organization integrate digital strategies into our operational framework', 'N/A', GETDATE())</v>
      </c>
    </row>
    <row r="130" spans="2:16" ht="15.75" customHeight="1" x14ac:dyDescent="0.25">
      <c r="B130" s="44" t="str">
        <f>+'Section 2'!B55</f>
        <v>N/A</v>
      </c>
      <c r="C130" s="95" t="s">
        <v>91</v>
      </c>
      <c r="D130" s="96"/>
      <c r="E130" s="96"/>
      <c r="F130" s="96"/>
      <c r="G130" s="96"/>
      <c r="H130" s="96"/>
      <c r="I130" s="96"/>
      <c r="J130" s="97"/>
      <c r="M130">
        <f t="shared" si="30"/>
        <v>2380</v>
      </c>
      <c r="N130" t="str">
        <f t="shared" si="27"/>
        <v>This grant helped me or my organization adopt new and innovative ways of working</v>
      </c>
      <c r="O130" t="str">
        <f t="shared" si="28"/>
        <v>N/A</v>
      </c>
      <c r="P130" s="107" t="str">
        <f t="shared" ca="1" si="33"/>
        <v>INSERT TMP_SIF_FINAL_REPORT (FILENAME, LINE_NUMBER, LINE_DESC, LINE_VALUE, CREATION_DATE) VALUES ('Strategic Innovation Fund Impact Report.xlsx', 2380, 'This grant helped me or my organization adopt new and innovative ways of working', 'N/A', GETDATE())</v>
      </c>
    </row>
    <row r="131" spans="2:16" ht="15.75" customHeight="1" x14ac:dyDescent="0.25">
      <c r="B131" s="44" t="str">
        <f>+'Section 2'!B56</f>
        <v>N/A</v>
      </c>
      <c r="C131" s="95" t="s">
        <v>84</v>
      </c>
      <c r="D131" s="96"/>
      <c r="E131" s="96"/>
      <c r="F131" s="96"/>
      <c r="G131" s="96"/>
      <c r="H131" s="96"/>
      <c r="I131" s="96"/>
      <c r="J131" s="97"/>
      <c r="M131">
        <f t="shared" si="30"/>
        <v>2390</v>
      </c>
      <c r="N131" t="str">
        <f t="shared" si="27"/>
        <v>This grant helped me or my organization build new partnerships and networks</v>
      </c>
      <c r="O131" t="str">
        <f t="shared" si="28"/>
        <v>N/A</v>
      </c>
      <c r="P131" s="107" t="str">
        <f t="shared" ca="1" si="33"/>
        <v>INSERT TMP_SIF_FINAL_REPORT (FILENAME, LINE_NUMBER, LINE_DESC, LINE_VALUE, CREATION_DATE) VALUES ('Strategic Innovation Fund Impact Report.xlsx', 2390, 'This grant helped me or my organization build new partnerships and networks', 'N/A', GETDATE())</v>
      </c>
    </row>
    <row r="132" spans="2:16" ht="15.75" customHeight="1" x14ac:dyDescent="0.25">
      <c r="B132" s="44" t="str">
        <f>+'Section 2'!B57</f>
        <v>N/A</v>
      </c>
      <c r="C132" s="95" t="s">
        <v>100</v>
      </c>
      <c r="D132" s="96"/>
      <c r="E132" s="96"/>
      <c r="F132" s="96"/>
      <c r="G132" s="96"/>
      <c r="H132" s="96"/>
      <c r="I132" s="96"/>
      <c r="J132" s="97"/>
      <c r="M132">
        <f t="shared" si="30"/>
        <v>2400</v>
      </c>
      <c r="N132" t="str">
        <f t="shared" si="27"/>
        <v>This grant helped build digital capacity and access for arts groups or organizations that serve Indigenous, Northern, or historically underserved and marginalized communities</v>
      </c>
      <c r="O132" t="str">
        <f t="shared" si="28"/>
        <v>N/A</v>
      </c>
      <c r="P132" s="107" t="str">
        <f t="shared" ca="1" si="33"/>
        <v>INSERT TMP_SIF_FINAL_REPORT (FILENAME, LINE_NUMBER, LINE_DESC, LINE_VALUE, CREATION_DATE) VALUES ('Strategic Innovation Fund Impact Report.xlsx', 2400, 'This grant helped build digital capacity and access for arts groups or organizations that serve Indigenous, Northern, or historically underserved and marginalized communities', 'N/A', GETDATE())</v>
      </c>
    </row>
    <row r="133" spans="2:16" ht="15.75" customHeight="1" x14ac:dyDescent="0.25">
      <c r="B133" s="44" t="str">
        <f>+'Section 2'!B58</f>
        <v>N/A</v>
      </c>
      <c r="C133" s="95" t="s">
        <v>78</v>
      </c>
      <c r="D133" s="96"/>
      <c r="E133" s="96"/>
      <c r="F133" s="96"/>
      <c r="G133" s="96"/>
      <c r="H133" s="96"/>
      <c r="I133" s="96"/>
      <c r="J133" s="97"/>
      <c r="M133">
        <f t="shared" si="30"/>
        <v>2410</v>
      </c>
      <c r="N133" t="str">
        <f t="shared" si="27"/>
        <v>Other impacts (please describe) [Maximum 15 words]:</v>
      </c>
      <c r="O133" t="str">
        <f t="shared" si="28"/>
        <v>N/A</v>
      </c>
      <c r="P133" s="107" t="str">
        <f t="shared" ca="1" si="33"/>
        <v>INSERT TMP_SIF_FINAL_REPORT (FILENAME, LINE_NUMBER, LINE_DESC, LINE_VALUE, CREATION_DATE) VALUES ('Strategic Innovation Fund Impact Report.xlsx', 2410, 'Other impacts (please describe) [Maximum 15 words]:', 'N/A', GETDATE())</v>
      </c>
    </row>
    <row r="134" spans="2:16" ht="15.75" x14ac:dyDescent="0.25">
      <c r="C134" s="82" cm="1">
        <f t="array" ref="C134:J134">+'Section 2'!C59:J59</f>
        <v>0</v>
      </c>
      <c r="D134" s="83">
        <v>0</v>
      </c>
      <c r="E134" s="83">
        <v>0</v>
      </c>
      <c r="F134" s="83">
        <v>0</v>
      </c>
      <c r="G134" s="83">
        <v>0</v>
      </c>
      <c r="H134" s="83">
        <v>0</v>
      </c>
      <c r="I134" s="83">
        <v>0</v>
      </c>
      <c r="J134" s="84">
        <v>0</v>
      </c>
      <c r="M134">
        <f t="shared" si="30"/>
        <v>2420</v>
      </c>
      <c r="N134" t="str">
        <f>+C133</f>
        <v>Other impacts (please describe) [Maximum 15 words]:</v>
      </c>
      <c r="O134">
        <f>+C134</f>
        <v>0</v>
      </c>
      <c r="P134" s="107" t="str">
        <f t="shared" ca="1" si="33"/>
        <v>INSERT TMP_SIF_FINAL_REPORT (FILENAME, LINE_NUMBER, LINE_DESC, LINE_VALUE, CREATION_DATE) VALUES ('Strategic Innovation Fund Impact Report.xlsx', 2420, 'Other impacts (please describe) [Maximum 15 words]:', '0', GETDATE())</v>
      </c>
    </row>
    <row r="137" spans="2:16" ht="18.75" customHeight="1" x14ac:dyDescent="0.3">
      <c r="B137" s="18" t="s">
        <v>25</v>
      </c>
      <c r="C137" s="20" t="s">
        <v>101</v>
      </c>
      <c r="D137" s="122" t="s">
        <v>102</v>
      </c>
      <c r="E137" s="39"/>
      <c r="F137" s="39"/>
      <c r="G137" s="39"/>
      <c r="H137" s="39"/>
      <c r="I137" s="39"/>
      <c r="J137" s="39"/>
      <c r="K137" s="39"/>
      <c r="L137" s="39"/>
      <c r="M137" s="39"/>
      <c r="N137" s="39"/>
      <c r="O137" s="39"/>
    </row>
    <row r="139" spans="2:16" ht="63" x14ac:dyDescent="0.25">
      <c r="B139" s="57" t="s">
        <v>69</v>
      </c>
      <c r="C139" s="101" t="s">
        <v>103</v>
      </c>
      <c r="D139" s="101"/>
      <c r="E139" s="101"/>
      <c r="F139" s="101"/>
      <c r="G139" s="101"/>
      <c r="H139" s="101"/>
      <c r="I139" s="101"/>
      <c r="J139" s="101"/>
    </row>
    <row r="140" spans="2:16" ht="15.75" customHeight="1" x14ac:dyDescent="0.25">
      <c r="B140" s="44" t="str">
        <f>+'Section 2'!B65</f>
        <v>N/A</v>
      </c>
      <c r="C140" s="95" t="s">
        <v>104</v>
      </c>
      <c r="D140" s="96"/>
      <c r="E140" s="96"/>
      <c r="F140" s="96"/>
      <c r="G140" s="96"/>
      <c r="H140" s="96"/>
      <c r="I140" s="96"/>
      <c r="J140" s="97"/>
      <c r="M140">
        <f>+M134+10</f>
        <v>2430</v>
      </c>
      <c r="N140" t="str">
        <f>+C140</f>
        <v>Strengthening the resilience and sustainability of the arts sector, including new business and revenue models</v>
      </c>
      <c r="O140" t="str">
        <f>+B140</f>
        <v>N/A</v>
      </c>
      <c r="P140" s="107" t="str">
        <f t="shared" ref="P140" ca="1" si="34">CONCATENATE("INSERT TMP_SIF_FINAL_REPORT (FILENAME, LINE_NUMBER, LINE_DESC, LINE_VALUE, CREATION_DATE) VALUES ('",TRIM(SUBSTITUTE(SUBSTITUTE(SUBSTITUTE(IF(ISBLANK($N$1),"NULL",CLEAN($N$1)),"'","''"),CHAR(13)," "),CHAR(10),", ")),"', ",M140,", '",TRIM(SUBSTITUTE(SUBSTITUTE(SUBSTITUTE(IF(ISBLANK($N140),"NULL",CLEAN($N140)),"'","''"),CHAR(13)," "),CHAR(10),", ")),"', '",TRIM(SUBSTITUTE(SUBSTITUTE(SUBSTITUTE(IF(ISBLANK($O140),"NULL",CLEAN($O140)),"'","''"),CHAR(13)," "),CHAR(10),", ")),"', GETDATE())")</f>
        <v>INSERT TMP_SIF_FINAL_REPORT (FILENAME, LINE_NUMBER, LINE_DESC, LINE_VALUE, CREATION_DATE) VALUES ('Strategic Innovation Fund Impact Report.xlsx', 2430, 'Strengthening the resilience and sustainability of the arts sector, including new business and revenue models', 'N/A', GETDATE())</v>
      </c>
    </row>
    <row r="141" spans="2:16" ht="15.75" customHeight="1" x14ac:dyDescent="0.25">
      <c r="B141" s="44" t="str">
        <f>+'Section 2'!B66</f>
        <v>N/A</v>
      </c>
      <c r="C141" s="95" t="s">
        <v>105</v>
      </c>
      <c r="D141" s="96"/>
      <c r="E141" s="96"/>
      <c r="F141" s="96"/>
      <c r="G141" s="96"/>
      <c r="H141" s="96"/>
      <c r="I141" s="96"/>
      <c r="J141" s="97"/>
      <c r="M141">
        <f t="shared" ref="M141:M148" si="35">+M140+10</f>
        <v>2440</v>
      </c>
      <c r="N141" t="str">
        <f t="shared" ref="N141:N148" si="36">+C141</f>
        <v>Advancing social justice, equity, diversity, and inclusion in the arts</v>
      </c>
      <c r="O141" t="str">
        <f t="shared" ref="O141:O148" si="37">+B141</f>
        <v>N/A</v>
      </c>
      <c r="P141" s="107" t="str">
        <f t="shared" ref="P141:P148" ca="1" si="38">CONCATENATE("INSERT TMP_SIF_FINAL_REPORT (FILENAME, LINE_NUMBER, LINE_DESC, LINE_VALUE, CREATION_DATE) VALUES ('",TRIM(SUBSTITUTE(SUBSTITUTE(SUBSTITUTE(IF(ISBLANK($N$1),"NULL",CLEAN($N$1)),"'","''"),CHAR(13)," "),CHAR(10),", ")),"', ",M141,", '",TRIM(SUBSTITUTE(SUBSTITUTE(SUBSTITUTE(IF(ISBLANK($N141),"NULL",CLEAN($N141)),"'","''"),CHAR(13)," "),CHAR(10),", ")),"', '",TRIM(SUBSTITUTE(SUBSTITUTE(SUBSTITUTE(IF(ISBLANK($O141),"NULL",CLEAN($O141)),"'","''"),CHAR(13)," "),CHAR(10),", ")),"', GETDATE())")</f>
        <v>INSERT TMP_SIF_FINAL_REPORT (FILENAME, LINE_NUMBER, LINE_DESC, LINE_VALUE, CREATION_DATE) VALUES ('Strategic Innovation Fund Impact Report.xlsx', 2440, 'Advancing social justice, equity, diversity, and inclusion in the arts', 'N/A', GETDATE())</v>
      </c>
    </row>
    <row r="142" spans="2:16" ht="15.75" customHeight="1" x14ac:dyDescent="0.25">
      <c r="B142" s="44" t="str">
        <f>+'Section 2'!B67</f>
        <v>N/A</v>
      </c>
      <c r="C142" s="95" t="s">
        <v>106</v>
      </c>
      <c r="D142" s="96"/>
      <c r="E142" s="96"/>
      <c r="F142" s="96"/>
      <c r="G142" s="96"/>
      <c r="H142" s="96"/>
      <c r="I142" s="96"/>
      <c r="J142" s="97"/>
      <c r="M142">
        <f t="shared" si="35"/>
        <v>2450</v>
      </c>
      <c r="N142" t="str">
        <f t="shared" si="36"/>
        <v>Increasing the accessibility of arts and culture for people who are Deaf or have disabilities</v>
      </c>
      <c r="O142" t="str">
        <f t="shared" si="37"/>
        <v>N/A</v>
      </c>
      <c r="P142" s="107" t="str">
        <f t="shared" ca="1" si="38"/>
        <v>INSERT TMP_SIF_FINAL_REPORT (FILENAME, LINE_NUMBER, LINE_DESC, LINE_VALUE, CREATION_DATE) VALUES ('Strategic Innovation Fund Impact Report.xlsx', 2450, 'Increasing the accessibility of arts and culture for people who are Deaf or have disabilities', 'N/A', GETDATE())</v>
      </c>
    </row>
    <row r="143" spans="2:16" ht="15.75" customHeight="1" x14ac:dyDescent="0.25">
      <c r="B143" s="44" t="str">
        <f>+'Section 2'!B68</f>
        <v>N/A</v>
      </c>
      <c r="C143" s="95" t="s">
        <v>107</v>
      </c>
      <c r="D143" s="96"/>
      <c r="E143" s="96"/>
      <c r="F143" s="96"/>
      <c r="G143" s="96"/>
      <c r="H143" s="96"/>
      <c r="I143" s="96"/>
      <c r="J143" s="97"/>
      <c r="M143">
        <f t="shared" si="35"/>
        <v>2460</v>
      </c>
      <c r="N143" t="str">
        <f t="shared" si="36"/>
        <v>Decolonizing the arts sector</v>
      </c>
      <c r="O143" t="str">
        <f t="shared" si="37"/>
        <v>N/A</v>
      </c>
      <c r="P143" s="107" t="str">
        <f t="shared" ca="1" si="38"/>
        <v>INSERT TMP_SIF_FINAL_REPORT (FILENAME, LINE_NUMBER, LINE_DESC, LINE_VALUE, CREATION_DATE) VALUES ('Strategic Innovation Fund Impact Report.xlsx', 2460, 'Decolonizing the arts sector', 'N/A', GETDATE())</v>
      </c>
    </row>
    <row r="144" spans="2:16" ht="15.75" customHeight="1" x14ac:dyDescent="0.25">
      <c r="B144" s="44" t="str">
        <f>+'Section 2'!B69</f>
        <v>N/A</v>
      </c>
      <c r="C144" s="95" t="s">
        <v>108</v>
      </c>
      <c r="D144" s="96"/>
      <c r="E144" s="96"/>
      <c r="F144" s="96"/>
      <c r="G144" s="96"/>
      <c r="H144" s="96"/>
      <c r="I144" s="96"/>
      <c r="J144" s="97"/>
      <c r="M144">
        <f t="shared" si="35"/>
        <v>2470</v>
      </c>
      <c r="N144" t="str">
        <f t="shared" si="36"/>
        <v xml:space="preserve">Creating a greener arts sector </v>
      </c>
      <c r="O144" t="str">
        <f t="shared" si="37"/>
        <v>N/A</v>
      </c>
      <c r="P144" s="107" t="str">
        <f t="shared" ca="1" si="38"/>
        <v>INSERT TMP_SIF_FINAL_REPORT (FILENAME, LINE_NUMBER, LINE_DESC, LINE_VALUE, CREATION_DATE) VALUES ('Strategic Innovation Fund Impact Report.xlsx', 2470, 'Creating a greener arts sector', 'N/A', GETDATE())</v>
      </c>
    </row>
    <row r="145" spans="2:16" ht="15.75" customHeight="1" x14ac:dyDescent="0.25">
      <c r="B145" s="44" t="str">
        <f>+'Section 2'!B70</f>
        <v>N/A</v>
      </c>
      <c r="C145" s="95" t="s">
        <v>109</v>
      </c>
      <c r="D145" s="96"/>
      <c r="E145" s="96"/>
      <c r="F145" s="96"/>
      <c r="G145" s="96"/>
      <c r="H145" s="96"/>
      <c r="I145" s="96"/>
      <c r="J145" s="97"/>
      <c r="M145">
        <f t="shared" si="35"/>
        <v>2480</v>
      </c>
      <c r="N145" t="str">
        <f t="shared" si="36"/>
        <v>Stimulating the digital transformation of the arts sector</v>
      </c>
      <c r="O145" t="str">
        <f t="shared" si="37"/>
        <v>N/A</v>
      </c>
      <c r="P145" s="107" t="str">
        <f t="shared" ca="1" si="38"/>
        <v>INSERT TMP_SIF_FINAL_REPORT (FILENAME, LINE_NUMBER, LINE_DESC, LINE_VALUE, CREATION_DATE) VALUES ('Strategic Innovation Fund Impact Report.xlsx', 2480, 'Stimulating the digital transformation of the arts sector', 'N/A', GETDATE())</v>
      </c>
    </row>
    <row r="146" spans="2:16" ht="15.75" customHeight="1" x14ac:dyDescent="0.25">
      <c r="B146" s="44" t="str">
        <f>+'Section 2'!B71</f>
        <v>N/A</v>
      </c>
      <c r="C146" s="95" t="s">
        <v>110</v>
      </c>
      <c r="D146" s="96"/>
      <c r="E146" s="96"/>
      <c r="F146" s="96"/>
      <c r="G146" s="96"/>
      <c r="H146" s="96"/>
      <c r="I146" s="96"/>
      <c r="J146" s="97"/>
      <c r="M146">
        <f t="shared" si="35"/>
        <v>2490</v>
      </c>
      <c r="N146" t="str">
        <f t="shared" si="36"/>
        <v>Improving the health, wellbeing, and financial security of artists and arts professionals</v>
      </c>
      <c r="O146" t="str">
        <f t="shared" si="37"/>
        <v>N/A</v>
      </c>
      <c r="P146" s="107" t="str">
        <f t="shared" ca="1" si="38"/>
        <v>INSERT TMP_SIF_FINAL_REPORT (FILENAME, LINE_NUMBER, LINE_DESC, LINE_VALUE, CREATION_DATE) VALUES ('Strategic Innovation Fund Impact Report.xlsx', 2490, 'Improving the health, wellbeing, and financial security of artists and arts professionals', 'N/A', GETDATE())</v>
      </c>
    </row>
    <row r="147" spans="2:16" ht="15.75" customHeight="1" x14ac:dyDescent="0.25">
      <c r="B147" s="44" t="str">
        <f>+'Section 2'!B72</f>
        <v>N/A</v>
      </c>
      <c r="C147" s="95" t="s">
        <v>111</v>
      </c>
      <c r="D147" s="96"/>
      <c r="E147" s="96"/>
      <c r="F147" s="96"/>
      <c r="G147" s="96"/>
      <c r="H147" s="96"/>
      <c r="I147" s="96"/>
      <c r="J147" s="97"/>
      <c r="M147">
        <f t="shared" si="35"/>
        <v>2500</v>
      </c>
      <c r="N147" t="str">
        <f t="shared" si="36"/>
        <v>Building networks and partnerships to strengthen the arts ecosystem and the role of arts in society</v>
      </c>
      <c r="O147" t="str">
        <f t="shared" si="37"/>
        <v>N/A</v>
      </c>
      <c r="P147" s="107" t="str">
        <f t="shared" ca="1" si="38"/>
        <v>INSERT TMP_SIF_FINAL_REPORT (FILENAME, LINE_NUMBER, LINE_DESC, LINE_VALUE, CREATION_DATE) VALUES ('Strategic Innovation Fund Impact Report.xlsx', 2500, 'Building networks and partnerships to strengthen the arts ecosystem and the role of arts in society', 'N/A', GETDATE())</v>
      </c>
    </row>
    <row r="148" spans="2:16" ht="15.75" customHeight="1" x14ac:dyDescent="0.25">
      <c r="B148" s="44" t="str">
        <f>+'Section 2'!B73</f>
        <v>N/A</v>
      </c>
      <c r="C148" s="95" t="s">
        <v>112</v>
      </c>
      <c r="D148" s="96"/>
      <c r="E148" s="96"/>
      <c r="F148" s="96"/>
      <c r="G148" s="96"/>
      <c r="H148" s="96"/>
      <c r="I148" s="96"/>
      <c r="J148" s="97"/>
      <c r="M148">
        <f t="shared" si="35"/>
        <v>2510</v>
      </c>
      <c r="N148" t="str">
        <f t="shared" si="36"/>
        <v>Amplifying the benefit of the arts for thriving communities.</v>
      </c>
      <c r="O148" t="str">
        <f t="shared" si="37"/>
        <v>N/A</v>
      </c>
      <c r="P148" s="107" t="str">
        <f t="shared" ca="1" si="38"/>
        <v>INSERT TMP_SIF_FINAL_REPORT (FILENAME, LINE_NUMBER, LINE_DESC, LINE_VALUE, CREATION_DATE) VALUES ('Strategic Innovation Fund Impact Report.xlsx', 2510, 'Amplifying the benefit of the arts for thriving communities.', 'N/A', GETDATE())</v>
      </c>
    </row>
    <row r="151" spans="2:16" ht="18.75" customHeight="1" x14ac:dyDescent="0.3">
      <c r="B151" s="18" t="s">
        <v>25</v>
      </c>
      <c r="C151" s="20" t="s">
        <v>113</v>
      </c>
      <c r="D151" s="39" t="s">
        <v>114</v>
      </c>
      <c r="E151" s="39"/>
      <c r="F151" s="39"/>
      <c r="G151" s="39"/>
      <c r="H151" s="39"/>
      <c r="I151" s="39"/>
      <c r="J151" s="39"/>
      <c r="K151" s="39"/>
      <c r="L151" s="39"/>
      <c r="M151" s="39"/>
      <c r="N151" s="39"/>
      <c r="O151" s="39"/>
    </row>
    <row r="152" spans="2:16" ht="18.75" x14ac:dyDescent="0.3">
      <c r="B152" s="18"/>
      <c r="C152" s="20"/>
      <c r="D152" s="58"/>
      <c r="E152" s="58"/>
      <c r="F152" s="58"/>
      <c r="G152" s="58"/>
      <c r="H152" s="58"/>
      <c r="I152" s="58"/>
      <c r="J152" s="58"/>
      <c r="K152" s="39"/>
      <c r="L152" s="39"/>
      <c r="M152" s="39"/>
      <c r="N152" s="39"/>
      <c r="O152" s="39"/>
    </row>
    <row r="153" spans="2:16" ht="15.75" x14ac:dyDescent="0.25">
      <c r="B153" s="85" cm="1">
        <f t="array" ref="B153:J153">+'Section 2'!B78:J78</f>
        <v>0</v>
      </c>
      <c r="C153" s="86">
        <v>0</v>
      </c>
      <c r="D153" s="86">
        <v>0</v>
      </c>
      <c r="E153" s="86">
        <v>0</v>
      </c>
      <c r="F153" s="86">
        <v>0</v>
      </c>
      <c r="G153" s="86">
        <v>0</v>
      </c>
      <c r="H153" s="86">
        <v>0</v>
      </c>
      <c r="I153" s="86">
        <v>0</v>
      </c>
      <c r="J153" s="87">
        <v>0</v>
      </c>
      <c r="M153">
        <f>+M148+10</f>
        <v>2520</v>
      </c>
      <c r="N153" t="str">
        <f>+D151</f>
        <v>Please describe the impacts of your project related to the strategic areas you selected above.
(Approximately 250 words)</v>
      </c>
      <c r="O153">
        <f>+B153</f>
        <v>0</v>
      </c>
      <c r="P153" s="107" t="str">
        <f t="shared" ref="P153" ca="1" si="39">CONCATENATE("INSERT TMP_SIF_FINAL_REPORT (FILENAME, LINE_NUMBER, LINE_DESC, LINE_VALUE, CREATION_DATE) VALUES ('",TRIM(SUBSTITUTE(SUBSTITUTE(SUBSTITUTE(IF(ISBLANK($N$1),"NULL",CLEAN($N$1)),"'","''"),CHAR(13)," "),CHAR(10),", ")),"', ",M153,", '",TRIM(SUBSTITUTE(SUBSTITUTE(SUBSTITUTE(IF(ISBLANK($N153),"NULL",CLEAN($N153)),"'","''"),CHAR(13)," "),CHAR(10),", ")),"', '",TRIM(SUBSTITUTE(SUBSTITUTE(SUBSTITUTE(IF(ISBLANK($O153),"NULL",CLEAN($O153)),"'","''"),CHAR(13)," "),CHAR(10),", ")),"', GETDATE())")</f>
        <v>INSERT TMP_SIF_FINAL_REPORT (FILENAME, LINE_NUMBER, LINE_DESC, LINE_VALUE, CREATION_DATE) VALUES ('Strategic Innovation Fund Impact Report.xlsx', 2520, 'Please describe the impacts of your project related to the strategic areas you selected above.(Approximately 250 words)', '0', GETDATE())</v>
      </c>
    </row>
    <row r="155" spans="2:16" ht="18.75" x14ac:dyDescent="0.3">
      <c r="B155" s="21" t="s">
        <v>22</v>
      </c>
      <c r="C155" s="22"/>
      <c r="D155" s="23"/>
      <c r="E155" s="23"/>
      <c r="F155" s="23"/>
      <c r="G155" s="23"/>
      <c r="H155" s="23"/>
      <c r="I155" s="23"/>
      <c r="J155" s="23"/>
    </row>
    <row r="156" spans="2:16" ht="18" x14ac:dyDescent="0.25">
      <c r="B156" s="48"/>
      <c r="C156" s="48"/>
      <c r="D156" s="48"/>
      <c r="E156" s="48"/>
      <c r="F156" s="48"/>
      <c r="G156" s="48"/>
      <c r="H156" s="48"/>
      <c r="I156" s="48"/>
      <c r="J156" s="48"/>
    </row>
    <row r="157" spans="2:16" ht="18.75" customHeight="1" x14ac:dyDescent="0.3">
      <c r="B157" s="49" t="s">
        <v>25</v>
      </c>
      <c r="C157" s="20" t="s">
        <v>115</v>
      </c>
      <c r="D157" s="56" t="s">
        <v>116</v>
      </c>
      <c r="E157" s="56"/>
      <c r="F157" s="56"/>
      <c r="G157" s="56"/>
      <c r="H157" s="56"/>
      <c r="I157" s="56"/>
      <c r="J157" s="56"/>
    </row>
    <row r="158" spans="2:16" ht="15.75" x14ac:dyDescent="0.25">
      <c r="B158" s="7"/>
      <c r="C158" s="13"/>
      <c r="D158" s="72" t="s">
        <v>9</v>
      </c>
      <c r="E158" s="63"/>
      <c r="F158" s="63"/>
      <c r="G158" s="63"/>
      <c r="H158" s="63"/>
      <c r="I158" s="63"/>
      <c r="J158" s="7"/>
    </row>
    <row r="159" spans="2:16" ht="15.75" x14ac:dyDescent="0.25">
      <c r="B159" s="7"/>
      <c r="C159" s="13"/>
      <c r="D159" s="61"/>
      <c r="E159" s="7"/>
      <c r="F159" s="7"/>
      <c r="G159" s="7"/>
      <c r="H159" s="7"/>
      <c r="I159" s="7"/>
      <c r="J159" s="7"/>
    </row>
    <row r="160" spans="2:16" ht="15.75" x14ac:dyDescent="0.25">
      <c r="B160" s="103" t="s">
        <v>117</v>
      </c>
      <c r="C160" s="104"/>
      <c r="D160" s="104"/>
      <c r="E160" s="104"/>
      <c r="F160" s="104"/>
      <c r="G160" s="104"/>
      <c r="H160" s="104"/>
      <c r="I160" s="104"/>
      <c r="J160" s="105"/>
    </row>
    <row r="161" spans="2:16" ht="15.75" customHeight="1" x14ac:dyDescent="0.25">
      <c r="B161" s="45">
        <f>+'Section 3'!B8</f>
        <v>0</v>
      </c>
      <c r="C161" s="95" t="s">
        <v>118</v>
      </c>
      <c r="D161" s="96"/>
      <c r="E161" s="96"/>
      <c r="F161" s="96"/>
      <c r="G161" s="96"/>
      <c r="H161" s="96"/>
      <c r="I161" s="96"/>
      <c r="J161" s="97"/>
      <c r="M161">
        <v>3010</v>
      </c>
      <c r="N161" t="str">
        <f t="shared" ref="N161:N172" si="40">+C161</f>
        <v>Communities in The North of Canada
The Yukon, Northwest Territories, as well as Inuit Nunangat which includes the Inuvialuit Settlement Region (northern Northwest Territories), Nunavut, Nunavik (northern Quebec) and Nunatsiavut (northern Labrador).</v>
      </c>
      <c r="O161">
        <f t="shared" ref="O161:O170" si="41">+B161</f>
        <v>0</v>
      </c>
      <c r="P161" s="107" t="str">
        <f t="shared" ref="P161" ca="1" si="42">CONCATENATE("INSERT TMP_SIF_FINAL_REPORT (FILENAME, LINE_NUMBER, LINE_DESC, LINE_VALUE, CREATION_DATE) VALUES ('",TRIM(SUBSTITUTE(SUBSTITUTE(SUBSTITUTE(IF(ISBLANK($N$1),"NULL",CLEAN($N$1)),"'","''"),CHAR(13)," "),CHAR(10),", ")),"', ",M161,", '",TRIM(SUBSTITUTE(SUBSTITUTE(SUBSTITUTE(IF(ISBLANK($N161),"NULL",CLEAN($N161)),"'","''"),CHAR(13)," "),CHAR(10),", ")),"', '",TRIM(SUBSTITUTE(SUBSTITUTE(SUBSTITUTE(IF(ISBLANK($O161),"NULL",CLEAN($O161)),"'","''"),CHAR(13)," "),CHAR(10),", ")),"', GETDATE())")</f>
        <v>INSERT TMP_SIF_FINAL_REPORT (FILENAME, LINE_NUMBER, LINE_DESC, LINE_VALUE, CREATION_DATE) VALUES ('Strategic Innovation Fund Impact Report.xlsx', 3010, 'Communities in The North of CanadaThe Yukon, Northwest Territories, as well as Inuit Nunangat which includes the Inuvialuit Settlement Region (northern Northwest Territories), Nunavut, Nunavik (northern Quebec) and Nunatsiavut (northern Labrador).', '0', GETDATE())</v>
      </c>
    </row>
    <row r="162" spans="2:16" ht="15.75" customHeight="1" x14ac:dyDescent="0.25">
      <c r="B162" s="45">
        <f>+'Section 3'!B9</f>
        <v>0</v>
      </c>
      <c r="C162" s="106" t="s">
        <v>119</v>
      </c>
      <c r="D162" s="106"/>
      <c r="E162" s="106"/>
      <c r="F162" s="106"/>
      <c r="G162" s="106"/>
      <c r="H162" s="106"/>
      <c r="I162" s="106"/>
      <c r="J162" s="106"/>
      <c r="M162">
        <f t="shared" ref="M162:M172" si="43">+M161+10</f>
        <v>3020</v>
      </c>
      <c r="N162" t="str">
        <f t="shared" si="40"/>
        <v>First Nations, Inuit or Métis communities</v>
      </c>
      <c r="O162">
        <f t="shared" si="41"/>
        <v>0</v>
      </c>
      <c r="P162" s="107" t="str">
        <f t="shared" ref="P162" ca="1" si="44">CONCATENATE("INSERT TMP_SIF_FINAL_REPORT (FILENAME, LINE_NUMBER, LINE_DESC, LINE_VALUE, CREATION_DATE) VALUES ('",TRIM(SUBSTITUTE(SUBSTITUTE(SUBSTITUTE(IF(ISBLANK($N$1),"NULL",CLEAN($N$1)),"'","''"),CHAR(13)," "),CHAR(10),", ")),"', ",M162,", '",TRIM(SUBSTITUTE(SUBSTITUTE(SUBSTITUTE(IF(ISBLANK($N162),"NULL",CLEAN($N162)),"'","''"),CHAR(13)," "),CHAR(10),", ")),"', '",TRIM(SUBSTITUTE(SUBSTITUTE(SUBSTITUTE(IF(ISBLANK($O162),"NULL",CLEAN($O162)),"'","''"),CHAR(13)," "),CHAR(10),", ")),"', GETDATE())")</f>
        <v>INSERT TMP_SIF_FINAL_REPORT (FILENAME, LINE_NUMBER, LINE_DESC, LINE_VALUE, CREATION_DATE) VALUES ('Strategic Innovation Fund Impact Report.xlsx', 3020, 'First Nations, Inuit or Métis communities', '0', GETDATE())</v>
      </c>
    </row>
    <row r="163" spans="2:16" ht="15.75" customHeight="1" x14ac:dyDescent="0.25">
      <c r="B163" s="45">
        <f>+'Section 3'!B10</f>
        <v>0</v>
      </c>
      <c r="C163" s="95" t="s">
        <v>120</v>
      </c>
      <c r="D163" s="96"/>
      <c r="E163" s="96"/>
      <c r="F163" s="96"/>
      <c r="G163" s="96"/>
      <c r="H163" s="96"/>
      <c r="I163" s="96"/>
      <c r="J163" s="97"/>
      <c r="M163">
        <f t="shared" si="43"/>
        <v>3030</v>
      </c>
      <c r="N163" t="str">
        <f t="shared" si="40"/>
        <v>Black communities</v>
      </c>
      <c r="O163">
        <f t="shared" si="41"/>
        <v>0</v>
      </c>
      <c r="P163" s="107" t="str">
        <f t="shared" ref="P163:P171" ca="1" si="45">CONCATENATE("INSERT TMP_SIF_FINAL_REPORT (FILENAME, LINE_NUMBER, LINE_DESC, LINE_VALUE, CREATION_DATE) VALUES ('",TRIM(SUBSTITUTE(SUBSTITUTE(SUBSTITUTE(IF(ISBLANK($N$1),"NULL",CLEAN($N$1)),"'","''"),CHAR(13)," "),CHAR(10),", ")),"', ",M163,", '",TRIM(SUBSTITUTE(SUBSTITUTE(SUBSTITUTE(IF(ISBLANK($N163),"NULL",CLEAN($N163)),"'","''"),CHAR(13)," "),CHAR(10),", ")),"', '",TRIM(SUBSTITUTE(SUBSTITUTE(SUBSTITUTE(IF(ISBLANK($O163),"NULL",CLEAN($O163)),"'","''"),CHAR(13)," "),CHAR(10),", ")),"', GETDATE())")</f>
        <v>INSERT TMP_SIF_FINAL_REPORT (FILENAME, LINE_NUMBER, LINE_DESC, LINE_VALUE, CREATION_DATE) VALUES ('Strategic Innovation Fund Impact Report.xlsx', 3030, 'Black communities', '0', GETDATE())</v>
      </c>
    </row>
    <row r="164" spans="2:16" ht="15.75" customHeight="1" x14ac:dyDescent="0.25">
      <c r="B164" s="45">
        <f>+'Section 3'!B11</f>
        <v>0</v>
      </c>
      <c r="C164" s="95" t="s">
        <v>121</v>
      </c>
      <c r="D164" s="96"/>
      <c r="E164" s="96"/>
      <c r="F164" s="96"/>
      <c r="G164" s="96"/>
      <c r="H164" s="96"/>
      <c r="I164" s="96"/>
      <c r="J164" s="97"/>
      <c r="M164">
        <f t="shared" si="43"/>
        <v>3040</v>
      </c>
      <c r="N164" t="str">
        <f t="shared" si="40"/>
        <v>Racialized (Culturally diverse) communities
Refers to people of African, Asian, Latin American, West or Central Asian, Pacific Islander, or mixed heritage that includes one or more of these groups who have been historically disadvantaged as a group and may experience discrimination based on colour, culture and race.</v>
      </c>
      <c r="O164">
        <f t="shared" si="41"/>
        <v>0</v>
      </c>
      <c r="P164" s="107" t="str">
        <f t="shared" ca="1" si="45"/>
        <v>INSERT TMP_SIF_FINAL_REPORT (FILENAME, LINE_NUMBER, LINE_DESC, LINE_VALUE, CREATION_DATE) VALUES ('Strategic Innovation Fund Impact Report.xlsx', 3040, 'Racialized (Culturally diverse) communitiesRefers to people of African, Asian, Latin American, West or Central Asian, Pacific Islander, or mixed heritage that includes one or more of these groups who have been historically disadvantaged as a group and may experience discrimination based on colour, culture and race.', '0', GETDATE())</v>
      </c>
    </row>
    <row r="165" spans="2:16" ht="15.75" customHeight="1" x14ac:dyDescent="0.25">
      <c r="B165" s="45">
        <f>+'Section 3'!B12</f>
        <v>0</v>
      </c>
      <c r="C165" s="95" t="s">
        <v>122</v>
      </c>
      <c r="D165" s="96"/>
      <c r="E165" s="96"/>
      <c r="F165" s="96"/>
      <c r="G165" s="96"/>
      <c r="H165" s="96"/>
      <c r="I165" s="96"/>
      <c r="J165" s="97"/>
      <c r="M165">
        <f t="shared" si="43"/>
        <v>3050</v>
      </c>
      <c r="N165" t="str">
        <f t="shared" si="40"/>
        <v>Deaf communities
Refers to people with hearing loss, or who are hard-of-hearing, oral-deaf, deaf-blind and late-deafened, many of whom identify as culturally Deaf—sharing distinct sign languages, traditions, histories, and values.</v>
      </c>
      <c r="O165">
        <f t="shared" si="41"/>
        <v>0</v>
      </c>
      <c r="P165" s="107" t="str">
        <f t="shared" ca="1" si="45"/>
        <v>INSERT TMP_SIF_FINAL_REPORT (FILENAME, LINE_NUMBER, LINE_DESC, LINE_VALUE, CREATION_DATE) VALUES ('Strategic Innovation Fund Impact Report.xlsx', 3050, 'Deaf communitiesRefers to people with hearing loss, or who are hard-of-hearing, oral-deaf, deaf-blind and late-deafened, many of whom identify as culturally Deaf—sharing distinct sign languages, traditions, histories, and values.', '0', GETDATE())</v>
      </c>
    </row>
    <row r="166" spans="2:16" ht="15.75" customHeight="1" x14ac:dyDescent="0.25">
      <c r="B166" s="45">
        <f>+'Section 3'!B13</f>
        <v>0</v>
      </c>
      <c r="C166" s="95" t="s">
        <v>123</v>
      </c>
      <c r="D166" s="96"/>
      <c r="E166" s="96"/>
      <c r="F166" s="96"/>
      <c r="G166" s="96"/>
      <c r="H166" s="96"/>
      <c r="I166" s="96"/>
      <c r="J166" s="97"/>
      <c r="M166">
        <f t="shared" si="43"/>
        <v>3060</v>
      </c>
      <c r="N166" t="str">
        <f t="shared" si="40"/>
        <v>Disability communities
Refers to people with physical or intellectual disabilities, mental or chronic illness, or neurodivergence who experience discrimination and disadvantage. Disabilities can be long-term, temporary or fluctuating.</v>
      </c>
      <c r="O166">
        <f t="shared" si="41"/>
        <v>0</v>
      </c>
      <c r="P166" s="107" t="str">
        <f t="shared" ca="1" si="45"/>
        <v>INSERT TMP_SIF_FINAL_REPORT (FILENAME, LINE_NUMBER, LINE_DESC, LINE_VALUE, CREATION_DATE) VALUES ('Strategic Innovation Fund Impact Report.xlsx', 3060, 'Disability communitiesRefers to people with physical or intellectual disabilities, mental or chronic illness, or neurodivergence who experience discrimination and disadvantage. Disabilities can be long-term, temporary or fluctuating.', '0', GETDATE())</v>
      </c>
    </row>
    <row r="167" spans="2:16" ht="15.75" customHeight="1" x14ac:dyDescent="0.25">
      <c r="B167" s="45">
        <f>+'Section 3'!B14</f>
        <v>0</v>
      </c>
      <c r="C167" s="95" t="s">
        <v>124</v>
      </c>
      <c r="D167" s="96"/>
      <c r="E167" s="96"/>
      <c r="F167" s="96"/>
      <c r="G167" s="96"/>
      <c r="H167" s="96"/>
      <c r="I167" s="96"/>
      <c r="J167" s="97"/>
      <c r="M167">
        <f t="shared" si="43"/>
        <v>3070</v>
      </c>
      <c r="N167" t="str">
        <f t="shared" si="40"/>
        <v>Anglophone official language minority communities
Refers to English speakers in Quebec.</v>
      </c>
      <c r="O167">
        <f t="shared" si="41"/>
        <v>0</v>
      </c>
      <c r="P167" s="107" t="str">
        <f t="shared" ca="1" si="45"/>
        <v>INSERT TMP_SIF_FINAL_REPORT (FILENAME, LINE_NUMBER, LINE_DESC, LINE_VALUE, CREATION_DATE) VALUES ('Strategic Innovation Fund Impact Report.xlsx', 3070, 'Anglophone official language minority communitiesRefers to English speakers in Quebec.', '0', GETDATE())</v>
      </c>
    </row>
    <row r="168" spans="2:16" ht="15.75" customHeight="1" x14ac:dyDescent="0.25">
      <c r="B168" s="45">
        <f>+'Section 3'!B15</f>
        <v>0</v>
      </c>
      <c r="C168" s="95" t="s">
        <v>125</v>
      </c>
      <c r="D168" s="96"/>
      <c r="E168" s="96"/>
      <c r="F168" s="96"/>
      <c r="G168" s="96"/>
      <c r="H168" s="96"/>
      <c r="I168" s="96"/>
      <c r="J168" s="97"/>
      <c r="M168">
        <f t="shared" si="43"/>
        <v>3080</v>
      </c>
      <c r="N168" t="str">
        <f t="shared" si="40"/>
        <v>Francophone official language minority communities
Refers to French speakers outside of Quebec.</v>
      </c>
      <c r="O168">
        <f t="shared" si="41"/>
        <v>0</v>
      </c>
      <c r="P168" s="107" t="str">
        <f t="shared" ca="1" si="45"/>
        <v>INSERT TMP_SIF_FINAL_REPORT (FILENAME, LINE_NUMBER, LINE_DESC, LINE_VALUE, CREATION_DATE) VALUES ('Strategic Innovation Fund Impact Report.xlsx', 3080, 'Francophone official language minority communitiesRefers to French speakers outside of Quebec.', '0', GETDATE())</v>
      </c>
    </row>
    <row r="169" spans="2:16" ht="15.75" customHeight="1" x14ac:dyDescent="0.25">
      <c r="B169" s="45">
        <f>+'Section 3'!B16</f>
        <v>0</v>
      </c>
      <c r="C169" s="95" t="s">
        <v>126</v>
      </c>
      <c r="D169" s="96"/>
      <c r="E169" s="96"/>
      <c r="F169" s="96"/>
      <c r="G169" s="96"/>
      <c r="H169" s="96"/>
      <c r="I169" s="96"/>
      <c r="J169" s="97"/>
      <c r="M169">
        <f t="shared" si="43"/>
        <v>3090</v>
      </c>
      <c r="N169" t="str">
        <f t="shared" si="40"/>
        <v>2SLGBTQI+ communities
Refers to Two-Spirit, lesbian, gay, bisexual, transgender, queer, intersex and additional sexually and gender-diverse people.</v>
      </c>
      <c r="O169">
        <f t="shared" si="41"/>
        <v>0</v>
      </c>
      <c r="P169" s="107" t="str">
        <f t="shared" ca="1" si="45"/>
        <v>INSERT TMP_SIF_FINAL_REPORT (FILENAME, LINE_NUMBER, LINE_DESC, LINE_VALUE, CREATION_DATE) VALUES ('Strategic Innovation Fund Impact Report.xlsx', 3090, '2SLGBTQI+ communitiesRefers to Two-Spirit, lesbian, gay, bisexual, transgender, queer, intersex and additional sexually and gender-diverse people.', '0', GETDATE())</v>
      </c>
    </row>
    <row r="170" spans="2:16" ht="15.75" customHeight="1" x14ac:dyDescent="0.25">
      <c r="B170" s="45">
        <f>+'Section 3'!B17</f>
        <v>0</v>
      </c>
      <c r="C170" s="95" t="s">
        <v>127</v>
      </c>
      <c r="D170" s="96"/>
      <c r="E170" s="96"/>
      <c r="F170" s="96"/>
      <c r="G170" s="96"/>
      <c r="H170" s="96"/>
      <c r="I170" s="96"/>
      <c r="J170" s="97"/>
      <c r="M170">
        <f t="shared" si="43"/>
        <v>3100</v>
      </c>
      <c r="N170" t="str">
        <f t="shared" si="40"/>
        <v>Gender-diverse communities
Refers to transgender, non-binary, Two-Spirit, genderqueer, agender and additionally gender-diverse people.</v>
      </c>
      <c r="O170">
        <f t="shared" si="41"/>
        <v>0</v>
      </c>
      <c r="P170" s="107" t="str">
        <f t="shared" ca="1" si="45"/>
        <v>INSERT TMP_SIF_FINAL_REPORT (FILENAME, LINE_NUMBER, LINE_DESC, LINE_VALUE, CREATION_DATE) VALUES ('Strategic Innovation Fund Impact Report.xlsx', 3100, 'Gender-diverse communitiesRefers to transgender, non-binary, Two-Spirit, genderqueer, agender and additionally gender-diverse people.', '0', GETDATE())</v>
      </c>
    </row>
    <row r="171" spans="2:16" ht="15.75" customHeight="1" x14ac:dyDescent="0.25">
      <c r="B171" s="45">
        <f>+'Section 3'!B18</f>
        <v>0</v>
      </c>
      <c r="C171" t="s">
        <v>238</v>
      </c>
      <c r="D171" s="96"/>
      <c r="E171" s="96"/>
      <c r="F171" s="96"/>
      <c r="G171" s="96"/>
      <c r="H171" s="96"/>
      <c r="I171" s="96"/>
      <c r="J171" s="97"/>
      <c r="M171">
        <f t="shared" si="43"/>
        <v>3110</v>
      </c>
      <c r="N171" t="str">
        <f t="shared" si="40"/>
        <v>Women</v>
      </c>
      <c r="O171">
        <f>+B172</f>
        <v>0</v>
      </c>
      <c r="P171" s="107" t="str">
        <f t="shared" ca="1" si="45"/>
        <v>INSERT TMP_SIF_FINAL_REPORT (FILENAME, LINE_NUMBER, LINE_DESC, LINE_VALUE, CREATION_DATE) VALUES ('Strategic Innovation Fund Impact Report.xlsx', 3110, 'Women', '0', GETDATE())</v>
      </c>
    </row>
    <row r="172" spans="2:16" ht="15.75" customHeight="1" x14ac:dyDescent="0.25">
      <c r="B172" s="45">
        <f>+'Section 3'!B19</f>
        <v>0</v>
      </c>
      <c r="C172" s="95" t="s">
        <v>128</v>
      </c>
      <c r="D172" s="96"/>
      <c r="E172" s="96"/>
      <c r="F172" s="96"/>
      <c r="G172" s="96"/>
      <c r="H172" s="96"/>
      <c r="I172" s="96"/>
      <c r="J172" s="97"/>
      <c r="M172">
        <f t="shared" si="43"/>
        <v>3120</v>
      </c>
      <c r="N172" t="str">
        <f t="shared" si="40"/>
        <v>Youth 
Refers to people under 35 years of age</v>
      </c>
      <c r="O172">
        <f>+B173</f>
        <v>0</v>
      </c>
      <c r="P172" s="107" t="str">
        <f ca="1">CONCATENATE("INSERT TMP_SIF_FINAL_REPORT (FILENAME, LINE_NUMBER, LINE_DESC, LINE_VALUE, CREATION_DATE) VALUES ('",TRIM(SUBSTITUTE(SUBSTITUTE(SUBSTITUTE(IF(ISBLANK($N$1),"NULL",CLEAN($N$1)),"'","''"),CHAR(13)," "),CHAR(10),", ")),"', ",M172,", '",TRIM(SUBSTITUTE(SUBSTITUTE(SUBSTITUTE(IF(ISBLANK($N172),"NULL",CLEAN($N172)),"'","''"),CHAR(13)," "),CHAR(10),", ")),"', '",TRIM(SUBSTITUTE(SUBSTITUTE(SUBSTITUTE(IF(ISBLANK($O172),"NULL",CLEAN($O172)),"'","''"),CHAR(13)," "),CHAR(10),", ")),"', GETDATE())")</f>
        <v>INSERT TMP_SIF_FINAL_REPORT (FILENAME, LINE_NUMBER, LINE_DESC, LINE_VALUE, CREATION_DATE) VALUES ('Strategic Innovation Fund Impact Report.xlsx', 3120, 'Youth Refers to people under 35 years of age', '0', GETDATE())</v>
      </c>
    </row>
    <row r="173" spans="2:16" x14ac:dyDescent="0.25">
      <c r="P173" s="107"/>
    </row>
    <row r="175" spans="2:16" ht="18.75" customHeight="1" x14ac:dyDescent="0.3">
      <c r="B175" s="49" t="s">
        <v>25</v>
      </c>
      <c r="C175" s="20" t="s">
        <v>129</v>
      </c>
      <c r="D175" s="55" t="s">
        <v>130</v>
      </c>
      <c r="E175" s="55"/>
      <c r="F175" s="55"/>
      <c r="G175" s="55"/>
      <c r="H175" s="55"/>
      <c r="I175" s="55"/>
      <c r="J175" s="55"/>
    </row>
    <row r="176" spans="2:16" ht="15.75" x14ac:dyDescent="0.25">
      <c r="B176" s="7"/>
      <c r="C176" s="14"/>
      <c r="D176" s="7"/>
      <c r="E176" s="7"/>
      <c r="F176" s="7"/>
      <c r="G176" s="7"/>
      <c r="H176" s="7"/>
      <c r="I176" s="7"/>
      <c r="J176" s="7"/>
    </row>
    <row r="177" spans="2:16" ht="15.75" x14ac:dyDescent="0.25">
      <c r="B177" s="73" cm="1">
        <f t="array" ref="B177:J177">+'Section 3'!B24:J24</f>
        <v>0</v>
      </c>
      <c r="C177" s="74">
        <v>0</v>
      </c>
      <c r="D177" s="74">
        <v>0</v>
      </c>
      <c r="E177" s="74">
        <v>0</v>
      </c>
      <c r="F177" s="74">
        <v>0</v>
      </c>
      <c r="G177" s="74">
        <v>0</v>
      </c>
      <c r="H177" s="74">
        <v>0</v>
      </c>
      <c r="I177" s="74">
        <v>0</v>
      </c>
      <c r="J177" s="75">
        <v>0</v>
      </c>
      <c r="M177">
        <f>+M172+10</f>
        <v>3130</v>
      </c>
      <c r="N177" t="str">
        <f>+D175</f>
        <v>Please describe how your project impacted each of the groups or communities you selected above. (Approximately 250 words)</v>
      </c>
      <c r="O177">
        <f>+B177</f>
        <v>0</v>
      </c>
      <c r="P177" s="107" t="str">
        <f t="shared" ref="P177" ca="1" si="46">CONCATENATE("INSERT TMP_SIF_FINAL_REPORT (FILENAME, LINE_NUMBER, LINE_DESC, LINE_VALUE, CREATION_DATE) VALUES ('",TRIM(SUBSTITUTE(SUBSTITUTE(SUBSTITUTE(IF(ISBLANK($N$1),"NULL",CLEAN($N$1)),"'","''"),CHAR(13)," "),CHAR(10),", ")),"', ",M177,", '",TRIM(SUBSTITUTE(SUBSTITUTE(SUBSTITUTE(IF(ISBLANK($N177),"NULL",CLEAN($N177)),"'","''"),CHAR(13)," "),CHAR(10),", ")),"', '",TRIM(SUBSTITUTE(SUBSTITUTE(SUBSTITUTE(IF(ISBLANK($O177),"NULL",CLEAN($O177)),"'","''"),CHAR(13)," "),CHAR(10),", ")),"', GETDATE())")</f>
        <v>INSERT TMP_SIF_FINAL_REPORT (FILENAME, LINE_NUMBER, LINE_DESC, LINE_VALUE, CREATION_DATE) VALUES ('Strategic Innovation Fund Impact Report.xlsx', 3130, 'Please describe how your project impacted each of the groups or communities you selected above. (Approximately 250 words)', '0', GETDATE())</v>
      </c>
    </row>
  </sheetData>
  <mergeCells count="2">
    <mergeCell ref="D79:O79"/>
    <mergeCell ref="D62:J6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0250-1DE6-4D7B-80A4-136CC0A8AE30}">
  <dimension ref="B1:N49"/>
  <sheetViews>
    <sheetView zoomScale="90" zoomScaleNormal="90" workbookViewId="0">
      <pane ySplit="1" topLeftCell="A23" activePane="bottomLeft" state="frozen"/>
      <selection activeCell="B1" sqref="B1"/>
      <selection pane="bottomLeft" activeCell="B2" sqref="B2"/>
    </sheetView>
  </sheetViews>
  <sheetFormatPr defaultColWidth="9.140625" defaultRowHeight="15.75" x14ac:dyDescent="0.25"/>
  <cols>
    <col min="1" max="1" width="6" style="32" customWidth="1"/>
    <col min="2" max="2" width="38.42578125" style="6" customWidth="1"/>
    <col min="3" max="3" width="80.5703125" style="6" customWidth="1"/>
    <col min="4" max="4" width="25.5703125" style="5" hidden="1" customWidth="1"/>
    <col min="5" max="5" width="48.85546875" style="5" hidden="1" customWidth="1"/>
    <col min="6" max="6" width="38" style="5" hidden="1" customWidth="1"/>
    <col min="7" max="7" width="22.28515625" style="5" hidden="1" customWidth="1"/>
    <col min="8" max="8" width="15.7109375" style="5" hidden="1" customWidth="1"/>
    <col min="9" max="9" width="18.85546875" style="5" hidden="1" customWidth="1"/>
    <col min="10" max="10" width="20" style="6" hidden="1" customWidth="1"/>
    <col min="11" max="11" width="19" style="6" hidden="1" customWidth="1"/>
    <col min="12" max="12" width="15.7109375" style="5" hidden="1" customWidth="1"/>
    <col min="13" max="13" width="40.5703125" style="32" customWidth="1"/>
    <col min="14" max="14" width="29.28515625" style="32" customWidth="1"/>
    <col min="15" max="16384" width="9.140625" style="32"/>
  </cols>
  <sheetData>
    <row r="1" spans="2:13" s="31" customFormat="1" ht="63" x14ac:dyDescent="0.25">
      <c r="B1" s="50" t="s">
        <v>133</v>
      </c>
      <c r="C1" s="51" t="s">
        <v>134</v>
      </c>
      <c r="D1" s="52" t="s">
        <v>135</v>
      </c>
      <c r="E1" s="52" t="s">
        <v>136</v>
      </c>
      <c r="F1" s="30" t="s">
        <v>137</v>
      </c>
      <c r="G1" s="30" t="s">
        <v>138</v>
      </c>
      <c r="H1" s="30" t="s">
        <v>139</v>
      </c>
      <c r="I1" s="30" t="s">
        <v>140</v>
      </c>
      <c r="J1" s="30" t="s">
        <v>141</v>
      </c>
      <c r="K1" s="30" t="s">
        <v>142</v>
      </c>
      <c r="L1" s="30" t="s">
        <v>143</v>
      </c>
    </row>
    <row r="2" spans="2:13" ht="31.5" x14ac:dyDescent="0.25">
      <c r="B2" s="173" t="s">
        <v>144</v>
      </c>
      <c r="C2" s="1" t="s">
        <v>145</v>
      </c>
      <c r="D2" s="26" t="s">
        <v>146</v>
      </c>
    </row>
    <row r="3" spans="2:13" ht="31.5" x14ac:dyDescent="0.25">
      <c r="B3" s="174"/>
      <c r="C3" s="3" t="s">
        <v>147</v>
      </c>
      <c r="D3" s="5" t="s">
        <v>148</v>
      </c>
      <c r="E3" s="5" t="s">
        <v>149</v>
      </c>
    </row>
    <row r="4" spans="2:13" ht="63" x14ac:dyDescent="0.25">
      <c r="B4" s="174"/>
      <c r="C4" s="3" t="s">
        <v>150</v>
      </c>
      <c r="D4" s="5" t="s">
        <v>151</v>
      </c>
      <c r="E4" s="5" t="s">
        <v>152</v>
      </c>
      <c r="F4" s="5" t="s">
        <v>153</v>
      </c>
      <c r="K4" s="5" t="s">
        <v>154</v>
      </c>
    </row>
    <row r="5" spans="2:13" x14ac:dyDescent="0.25">
      <c r="B5" s="174"/>
      <c r="C5" s="3" t="s">
        <v>155</v>
      </c>
    </row>
    <row r="6" spans="2:13" x14ac:dyDescent="0.25">
      <c r="B6" s="174"/>
      <c r="C6" s="3" t="s">
        <v>156</v>
      </c>
    </row>
    <row r="7" spans="2:13" x14ac:dyDescent="0.25">
      <c r="B7" s="174"/>
      <c r="C7" s="8"/>
    </row>
    <row r="8" spans="2:13" ht="94.5" x14ac:dyDescent="0.25">
      <c r="B8" s="174"/>
      <c r="C8" s="2" t="s">
        <v>157</v>
      </c>
      <c r="D8" s="26" t="s">
        <v>148</v>
      </c>
      <c r="E8" s="5" t="s">
        <v>158</v>
      </c>
      <c r="F8" s="5" t="s">
        <v>159</v>
      </c>
    </row>
    <row r="9" spans="2:13" ht="31.5" x14ac:dyDescent="0.25">
      <c r="B9" s="174"/>
      <c r="C9" s="3" t="s">
        <v>160</v>
      </c>
      <c r="D9" s="5" t="s">
        <v>148</v>
      </c>
      <c r="E9" s="5" t="s">
        <v>161</v>
      </c>
    </row>
    <row r="10" spans="2:13" x14ac:dyDescent="0.25">
      <c r="B10" s="174"/>
      <c r="C10" s="3" t="s">
        <v>162</v>
      </c>
      <c r="D10" s="5" t="s">
        <v>148</v>
      </c>
      <c r="E10" s="5" t="s">
        <v>163</v>
      </c>
      <c r="F10" s="5" t="s">
        <v>164</v>
      </c>
    </row>
    <row r="11" spans="2:13" ht="31.5" x14ac:dyDescent="0.25">
      <c r="B11" s="174"/>
      <c r="C11" s="3" t="s">
        <v>165</v>
      </c>
      <c r="D11" s="5" t="s">
        <v>148</v>
      </c>
      <c r="E11" s="5" t="s">
        <v>166</v>
      </c>
    </row>
    <row r="12" spans="2:13" ht="31.5" x14ac:dyDescent="0.25">
      <c r="B12" s="175"/>
      <c r="C12" s="33" t="s">
        <v>167</v>
      </c>
      <c r="D12" s="5" t="s">
        <v>148</v>
      </c>
      <c r="F12" s="5" t="s">
        <v>168</v>
      </c>
    </row>
    <row r="13" spans="2:13" ht="47.25" x14ac:dyDescent="0.25">
      <c r="B13" s="173" t="s">
        <v>169</v>
      </c>
      <c r="C13" s="9" t="s">
        <v>170</v>
      </c>
      <c r="D13" s="26" t="s">
        <v>171</v>
      </c>
      <c r="M13" s="35" t="s">
        <v>172</v>
      </c>
    </row>
    <row r="14" spans="2:13" ht="78.75" x14ac:dyDescent="0.25">
      <c r="B14" s="174"/>
      <c r="C14" s="4" t="s">
        <v>173</v>
      </c>
      <c r="D14" s="5" t="s">
        <v>171</v>
      </c>
      <c r="E14" s="5" t="s">
        <v>174</v>
      </c>
      <c r="F14" s="5" t="s">
        <v>175</v>
      </c>
      <c r="K14" s="5" t="s">
        <v>176</v>
      </c>
    </row>
    <row r="15" spans="2:13" x14ac:dyDescent="0.25">
      <c r="B15" s="174"/>
      <c r="C15" s="8"/>
    </row>
    <row r="16" spans="2:13" ht="31.5" x14ac:dyDescent="0.25">
      <c r="B16" s="174"/>
      <c r="C16" s="10" t="s">
        <v>177</v>
      </c>
      <c r="D16" s="26" t="s">
        <v>151</v>
      </c>
    </row>
    <row r="17" spans="2:14" x14ac:dyDescent="0.25">
      <c r="B17" s="174"/>
      <c r="C17" s="4" t="s">
        <v>178</v>
      </c>
      <c r="D17" s="5" t="s">
        <v>179</v>
      </c>
      <c r="E17" s="5" t="s">
        <v>180</v>
      </c>
    </row>
    <row r="18" spans="2:14" ht="31.5" x14ac:dyDescent="0.25">
      <c r="B18" s="174"/>
      <c r="C18" s="4" t="s">
        <v>181</v>
      </c>
      <c r="D18" s="5" t="s">
        <v>151</v>
      </c>
      <c r="E18" s="5" t="s">
        <v>182</v>
      </c>
    </row>
    <row r="19" spans="2:14" ht="31.5" x14ac:dyDescent="0.25">
      <c r="B19" s="174"/>
      <c r="C19" s="4" t="s">
        <v>183</v>
      </c>
      <c r="D19" s="5" t="s">
        <v>151</v>
      </c>
      <c r="E19" s="5" t="s">
        <v>184</v>
      </c>
    </row>
    <row r="20" spans="2:14" ht="31.5" x14ac:dyDescent="0.25">
      <c r="B20" s="174"/>
      <c r="C20" s="4" t="s">
        <v>185</v>
      </c>
      <c r="D20" s="5" t="s">
        <v>186</v>
      </c>
      <c r="E20" s="5" t="s">
        <v>187</v>
      </c>
    </row>
    <row r="21" spans="2:14" x14ac:dyDescent="0.25">
      <c r="B21" s="174"/>
      <c r="C21" s="28"/>
    </row>
    <row r="22" spans="2:14" ht="31.5" x14ac:dyDescent="0.25">
      <c r="B22" s="175"/>
      <c r="C22" s="29" t="s">
        <v>188</v>
      </c>
    </row>
    <row r="23" spans="2:14" ht="210" x14ac:dyDescent="0.25">
      <c r="B23" s="173" t="s">
        <v>189</v>
      </c>
      <c r="C23" s="9" t="s">
        <v>190</v>
      </c>
      <c r="M23" s="35" t="s">
        <v>191</v>
      </c>
      <c r="N23" s="53"/>
    </row>
    <row r="24" spans="2:14" ht="78.75" x14ac:dyDescent="0.25">
      <c r="B24" s="174"/>
      <c r="C24" s="4" t="s">
        <v>192</v>
      </c>
      <c r="D24" s="5" t="s">
        <v>179</v>
      </c>
      <c r="F24" s="5" t="s">
        <v>193</v>
      </c>
    </row>
    <row r="25" spans="2:14" ht="47.25" x14ac:dyDescent="0.25">
      <c r="B25" s="174"/>
      <c r="C25" s="4" t="s">
        <v>194</v>
      </c>
      <c r="D25" s="5" t="s">
        <v>179</v>
      </c>
      <c r="E25" s="5" t="s">
        <v>195</v>
      </c>
    </row>
    <row r="26" spans="2:14" ht="47.25" x14ac:dyDescent="0.25">
      <c r="B26" s="174"/>
      <c r="C26" s="4" t="s">
        <v>196</v>
      </c>
      <c r="D26" s="5" t="s">
        <v>186</v>
      </c>
      <c r="E26" s="5" t="s">
        <v>187</v>
      </c>
    </row>
    <row r="27" spans="2:14" x14ac:dyDescent="0.25">
      <c r="B27" s="174"/>
      <c r="C27" s="8"/>
    </row>
    <row r="28" spans="2:14" ht="31.5" x14ac:dyDescent="0.25">
      <c r="B28" s="174"/>
      <c r="C28" s="10" t="s">
        <v>197</v>
      </c>
      <c r="D28" s="5" t="s">
        <v>198</v>
      </c>
    </row>
    <row r="29" spans="2:14" ht="63" x14ac:dyDescent="0.25">
      <c r="B29" s="174"/>
      <c r="C29" s="4" t="s">
        <v>199</v>
      </c>
      <c r="D29" s="5" t="s">
        <v>151</v>
      </c>
      <c r="F29" s="5" t="s">
        <v>200</v>
      </c>
    </row>
    <row r="30" spans="2:14" x14ac:dyDescent="0.25">
      <c r="B30" s="174"/>
      <c r="C30" s="8"/>
    </row>
    <row r="31" spans="2:14" ht="31.5" x14ac:dyDescent="0.25">
      <c r="B31" s="174"/>
      <c r="C31" s="10" t="s">
        <v>201</v>
      </c>
    </row>
    <row r="32" spans="2:14" ht="31.5" x14ac:dyDescent="0.25">
      <c r="B32" s="174"/>
      <c r="C32" s="4" t="s">
        <v>202</v>
      </c>
      <c r="D32" s="5" t="s">
        <v>179</v>
      </c>
      <c r="E32" s="5" t="s">
        <v>203</v>
      </c>
    </row>
    <row r="33" spans="2:13" ht="31.5" x14ac:dyDescent="0.25">
      <c r="B33" s="174"/>
      <c r="C33" s="4" t="s">
        <v>204</v>
      </c>
      <c r="D33" s="5" t="s">
        <v>179</v>
      </c>
      <c r="E33" s="5" t="s">
        <v>205</v>
      </c>
      <c r="F33" s="5" t="s">
        <v>206</v>
      </c>
    </row>
    <row r="34" spans="2:13" ht="31.5" x14ac:dyDescent="0.25">
      <c r="B34" s="174"/>
      <c r="C34" s="4" t="s">
        <v>207</v>
      </c>
      <c r="D34" s="5" t="s">
        <v>179</v>
      </c>
      <c r="E34" s="5" t="s">
        <v>203</v>
      </c>
    </row>
    <row r="35" spans="2:13" ht="31.5" x14ac:dyDescent="0.25">
      <c r="B35" s="175"/>
      <c r="C35" s="34" t="s">
        <v>208</v>
      </c>
      <c r="D35" s="5" t="s">
        <v>179</v>
      </c>
      <c r="F35" s="5" t="s">
        <v>209</v>
      </c>
    </row>
    <row r="36" spans="2:13" ht="47.25" x14ac:dyDescent="0.25">
      <c r="B36" s="176" t="s">
        <v>210</v>
      </c>
      <c r="C36" s="9" t="s">
        <v>211</v>
      </c>
      <c r="D36" s="26" t="s">
        <v>148</v>
      </c>
      <c r="M36" s="35" t="s">
        <v>212</v>
      </c>
    </row>
    <row r="37" spans="2:13" ht="31.5" x14ac:dyDescent="0.25">
      <c r="B37" s="177"/>
      <c r="C37" s="4" t="s">
        <v>213</v>
      </c>
      <c r="D37" s="5" t="s">
        <v>148</v>
      </c>
      <c r="E37" s="5" t="s">
        <v>214</v>
      </c>
    </row>
    <row r="38" spans="2:13" ht="31.5" x14ac:dyDescent="0.25">
      <c r="B38" s="177"/>
      <c r="C38" s="4" t="s">
        <v>215</v>
      </c>
      <c r="D38" s="5" t="s">
        <v>148</v>
      </c>
      <c r="E38" s="5" t="s">
        <v>214</v>
      </c>
    </row>
    <row r="39" spans="2:13" x14ac:dyDescent="0.25">
      <c r="B39" s="177"/>
      <c r="C39" s="4" t="s">
        <v>155</v>
      </c>
    </row>
    <row r="40" spans="2:13" x14ac:dyDescent="0.25">
      <c r="B40" s="177"/>
      <c r="C40" s="4" t="s">
        <v>156</v>
      </c>
    </row>
    <row r="41" spans="2:13" x14ac:dyDescent="0.25">
      <c r="B41" s="177"/>
      <c r="C41" s="8"/>
    </row>
    <row r="42" spans="2:13" ht="31.5" x14ac:dyDescent="0.25">
      <c r="B42" s="177"/>
      <c r="C42" s="10" t="s">
        <v>216</v>
      </c>
      <c r="D42" s="26" t="s">
        <v>151</v>
      </c>
    </row>
    <row r="43" spans="2:13" x14ac:dyDescent="0.25">
      <c r="B43" s="177"/>
      <c r="C43" s="4" t="s">
        <v>217</v>
      </c>
      <c r="D43" s="5" t="s">
        <v>179</v>
      </c>
    </row>
    <row r="44" spans="2:13" x14ac:dyDescent="0.25">
      <c r="B44" s="177"/>
      <c r="C44" s="4" t="s">
        <v>218</v>
      </c>
      <c r="D44" s="5" t="s">
        <v>179</v>
      </c>
    </row>
    <row r="45" spans="2:13" x14ac:dyDescent="0.25">
      <c r="B45" s="177"/>
      <c r="C45" s="4" t="s">
        <v>219</v>
      </c>
      <c r="D45" s="5" t="s">
        <v>179</v>
      </c>
    </row>
    <row r="46" spans="2:13" ht="31.5" x14ac:dyDescent="0.25">
      <c r="B46" s="177"/>
      <c r="C46" s="4" t="s">
        <v>220</v>
      </c>
      <c r="D46" s="5" t="s">
        <v>186</v>
      </c>
      <c r="E46" s="5" t="s">
        <v>221</v>
      </c>
    </row>
    <row r="47" spans="2:13" x14ac:dyDescent="0.25">
      <c r="B47" s="177"/>
      <c r="C47" s="8"/>
    </row>
    <row r="48" spans="2:13" ht="47.25" x14ac:dyDescent="0.25">
      <c r="B48" s="177"/>
      <c r="C48" s="10" t="s">
        <v>222</v>
      </c>
      <c r="D48" s="26" t="s">
        <v>179</v>
      </c>
    </row>
    <row r="49" spans="2:6" ht="47.25" x14ac:dyDescent="0.25">
      <c r="B49" s="178"/>
      <c r="C49" s="34" t="s">
        <v>223</v>
      </c>
      <c r="D49" s="5" t="s">
        <v>179</v>
      </c>
      <c r="E49" s="5" t="s">
        <v>224</v>
      </c>
      <c r="F49" s="5" t="s">
        <v>225</v>
      </c>
    </row>
  </sheetData>
  <autoFilter ref="B1:L49" xr:uid="{D3800250-1DE6-4D7B-80A4-136CC0A8AE30}"/>
  <mergeCells count="4">
    <mergeCell ref="B2:B12"/>
    <mergeCell ref="B13:B22"/>
    <mergeCell ref="B23:B35"/>
    <mergeCell ref="B36:B4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672C-1BE3-478A-8A2C-8FDDF6023E4E}">
  <dimension ref="D2:L8"/>
  <sheetViews>
    <sheetView workbookViewId="0">
      <selection activeCell="I5" sqref="I5"/>
    </sheetView>
  </sheetViews>
  <sheetFormatPr defaultRowHeight="15" x14ac:dyDescent="0.25"/>
  <cols>
    <col min="4" max="4" width="26.85546875" customWidth="1"/>
    <col min="9" max="9" width="25.7109375" bestFit="1" customWidth="1"/>
    <col min="12" max="12" width="54.85546875" customWidth="1"/>
  </cols>
  <sheetData>
    <row r="2" spans="4:12" x14ac:dyDescent="0.25">
      <c r="D2" t="s">
        <v>31</v>
      </c>
      <c r="I2" t="s">
        <v>226</v>
      </c>
      <c r="L2" t="s">
        <v>46</v>
      </c>
    </row>
    <row r="3" spans="4:12" x14ac:dyDescent="0.25">
      <c r="D3" t="s">
        <v>79</v>
      </c>
      <c r="I3" t="s">
        <v>227</v>
      </c>
      <c r="L3" t="s">
        <v>228</v>
      </c>
    </row>
    <row r="4" spans="4:12" x14ac:dyDescent="0.25">
      <c r="D4" t="s">
        <v>85</v>
      </c>
      <c r="I4" t="s">
        <v>229</v>
      </c>
      <c r="L4" t="s">
        <v>230</v>
      </c>
    </row>
    <row r="5" spans="4:12" x14ac:dyDescent="0.25">
      <c r="D5" t="s">
        <v>231</v>
      </c>
      <c r="I5" t="s">
        <v>232</v>
      </c>
      <c r="L5" t="s">
        <v>233</v>
      </c>
    </row>
    <row r="6" spans="4:12" x14ac:dyDescent="0.25">
      <c r="D6" t="s">
        <v>234</v>
      </c>
      <c r="I6" t="s">
        <v>235</v>
      </c>
    </row>
    <row r="7" spans="4:12" x14ac:dyDescent="0.25">
      <c r="I7" t="s">
        <v>236</v>
      </c>
    </row>
    <row r="8" spans="4:12" x14ac:dyDescent="0.25">
      <c r="I8"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fc7618-9a7f-4e3d-b8e6-8165af9aa14c">
      <Value>14</Value>
      <Value>77</Value>
    </TaxCatchAll>
    <a59f859cc1234f61a5d63ee58ae7d773 xmlns="fc471a7d-baaf-40bd-b043-19cac2e8d115">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56e3aa0d-e4ad-4221-bd56-26769c9afe07</TermId>
        </TermInfo>
      </Terms>
    </a59f859cc1234f61a5d63ee58ae7d773>
    <g05d5457cf1f440cb448a55207450f44 xmlns="fc471a7d-baaf-40bd-b043-19cac2e8d115">
      <Terms xmlns="http://schemas.microsoft.com/office/infopath/2007/PartnerControls">
        <TermInfo xmlns="http://schemas.microsoft.com/office/infopath/2007/PartnerControls">
          <TermName xmlns="http://schemas.microsoft.com/office/infopath/2007/PartnerControls">2023-2024</TermName>
          <TermId xmlns="http://schemas.microsoft.com/office/infopath/2007/PartnerControls">0253a065-7f39-40f9-84de-65b951418117</TermId>
        </TermInfo>
      </Terms>
    </g05d5457cf1f440cb448a55207450f44>
    <lcf76f155ced4ddcb4097134ff3c332f xmlns="5450c653-9357-4a75-9c8b-3e8bb5270808">
      <Terms xmlns="http://schemas.microsoft.com/office/infopath/2007/PartnerControls"/>
    </lcf76f155ced4ddcb4097134ff3c332f>
    <SharedWithUsers xmlns="fc471a7d-baaf-40bd-b043-19cac2e8d115">
      <UserInfo>
        <DisplayName>Navia, Daniela</DisplayName>
        <AccountId>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CCA Document" ma:contentTypeID="0x01010015B05D4CA28E4E6D8AE171E561755970007EDEB2424B7CF7418A2B8B66C77FF776" ma:contentTypeVersion="56" ma:contentTypeDescription="" ma:contentTypeScope="" ma:versionID="cbc948553e738448d1658226b3d1d93c">
  <xsd:schema xmlns:xsd="http://www.w3.org/2001/XMLSchema" xmlns:xs="http://www.w3.org/2001/XMLSchema" xmlns:p="http://schemas.microsoft.com/office/2006/metadata/properties" xmlns:ns2="fc471a7d-baaf-40bd-b043-19cac2e8d115" xmlns:ns3="2efc7618-9a7f-4e3d-b8e6-8165af9aa14c" xmlns:ns4="5450c653-9357-4a75-9c8b-3e8bb5270808" targetNamespace="http://schemas.microsoft.com/office/2006/metadata/properties" ma:root="true" ma:fieldsID="612ed0abf215c27d5a8738c89e5f7b37" ns2:_="" ns3:_="" ns4:_="">
    <xsd:import namespace="fc471a7d-baaf-40bd-b043-19cac2e8d115"/>
    <xsd:import namespace="2efc7618-9a7f-4e3d-b8e6-8165af9aa14c"/>
    <xsd:import namespace="5450c653-9357-4a75-9c8b-3e8bb5270808"/>
    <xsd:element name="properties">
      <xsd:complexType>
        <xsd:sequence>
          <xsd:element name="documentManagement">
            <xsd:complexType>
              <xsd:all>
                <xsd:element ref="ns2:a59f859cc1234f61a5d63ee58ae7d773" minOccurs="0"/>
                <xsd:element ref="ns3:TaxCatchAll" minOccurs="0"/>
                <xsd:element ref="ns3:TaxCatchAllLabel" minOccurs="0"/>
                <xsd:element ref="ns2:g05d5457cf1f440cb448a55207450f44"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MediaServiceSearchProperties" minOccurs="0"/>
                <xsd:element ref="ns2:SharedWithUsers" minOccurs="0"/>
                <xsd:element ref="ns2:SharedWithDetails" minOccurs="0"/>
                <xsd:element ref="ns4:lcf76f155ced4ddcb4097134ff3c332f"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71a7d-baaf-40bd-b043-19cac2e8d115" elementFormDefault="qualified">
    <xsd:import namespace="http://schemas.microsoft.com/office/2006/documentManagement/types"/>
    <xsd:import namespace="http://schemas.microsoft.com/office/infopath/2007/PartnerControls"/>
    <xsd:element name="a59f859cc1234f61a5d63ee58ae7d773" ma:index="8" nillable="true" ma:taxonomy="true" ma:internalName="a59f859cc1234f61a5d63ee58ae7d773" ma:taxonomyFieldName="Document_x0020_Status" ma:displayName="Document Status" ma:default="1;#Work In Progress|3d5ac462-f491-48af-bdbe-4562a98b26b5" ma:fieldId="{a59f859c-c123-4f61-a5d6-3ee58ae7d773}" ma:sspId="541aa58e-fece-4210-aba4-4e1a3c46cbca" ma:termSetId="9686f07e-f161-4886-a726-6f728c0de068" ma:anchorId="00000000-0000-0000-0000-000000000000" ma:open="false" ma:isKeyword="false">
      <xsd:complexType>
        <xsd:sequence>
          <xsd:element ref="pc:Terms" minOccurs="0" maxOccurs="1"/>
        </xsd:sequence>
      </xsd:complexType>
    </xsd:element>
    <xsd:element name="g05d5457cf1f440cb448a55207450f44" ma:index="12" nillable="true" ma:taxonomy="true" ma:internalName="g05d5457cf1f440cb448a55207450f44" ma:taxonomyFieldName="Fiscal_x0020_Year" ma:displayName="Fiscal Year" ma:default="2;#2021-2022|76a63645-c667-46eb-8310-50200f9e0ef4" ma:fieldId="{005d5457-cf1f-440c-b448-a55207450f44}" ma:sspId="541aa58e-fece-4210-aba4-4e1a3c46cbca" ma:termSetId="75960d9f-bd43-41f8-8a9f-5e07e1845a38" ma:anchorId="00000000-0000-0000-0000-000000000000" ma:open="fals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fc7618-9a7f-4e3d-b8e6-8165af9aa14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f0b83bc-3bba-40f1-9a5c-d11a3a6adb17}" ma:internalName="TaxCatchAll" ma:showField="CatchAllData" ma:web="fc471a7d-baaf-40bd-b043-19cac2e8d1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f0b83bc-3bba-40f1-9a5c-d11a3a6adb17}" ma:internalName="TaxCatchAllLabel" ma:readOnly="true" ma:showField="CatchAllDataLabel" ma:web="fc471a7d-baaf-40bd-b043-19cac2e8d1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450c653-9357-4a75-9c8b-3e8bb5270808"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description=""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541aa58e-fece-4210-aba4-4e1a3c46cbca"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A52B7F-445C-48A4-8CF1-507DF397335C}">
  <ds:schemaRefs>
    <ds:schemaRef ds:uri="http://purl.org/dc/elements/1.1/"/>
    <ds:schemaRef ds:uri="5450c653-9357-4a75-9c8b-3e8bb5270808"/>
    <ds:schemaRef ds:uri="http://purl.org/dc/dcmitype/"/>
    <ds:schemaRef ds:uri="http://purl.org/dc/terms/"/>
    <ds:schemaRef ds:uri="fc471a7d-baaf-40bd-b043-19cac2e8d115"/>
    <ds:schemaRef ds:uri="http://schemas.microsoft.com/office/2006/documentManagement/types"/>
    <ds:schemaRef ds:uri="http://schemas.openxmlformats.org/package/2006/metadata/core-properties"/>
    <ds:schemaRef ds:uri="http://schemas.microsoft.com/office/infopath/2007/PartnerControls"/>
    <ds:schemaRef ds:uri="2efc7618-9a7f-4e3d-b8e6-8165af9aa14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70982F4-0366-4F70-81D3-72671E6F8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71a7d-baaf-40bd-b043-19cac2e8d115"/>
    <ds:schemaRef ds:uri="2efc7618-9a7f-4e3d-b8e6-8165af9aa14c"/>
    <ds:schemaRef ds:uri="5450c653-9357-4a75-9c8b-3e8bb52708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24004C-0A82-4696-8DC0-163A0D3F14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Section 1</vt:lpstr>
      <vt:lpstr>Section 2</vt:lpstr>
      <vt:lpstr>Section 3</vt:lpstr>
      <vt:lpstr>Data</vt:lpstr>
      <vt:lpstr>SIF Logic Model &amp; PMF- internal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Hiba Sha'ath</dc:creator>
  <cp:keywords/>
  <dc:description/>
  <cp:lastModifiedBy>Sha’ath, Hiba</cp:lastModifiedBy>
  <cp:revision/>
  <dcterms:created xsi:type="dcterms:W3CDTF">2023-07-11T19:52:42Z</dcterms:created>
  <dcterms:modified xsi:type="dcterms:W3CDTF">2024-03-18T14:02:39Z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0x01010015B05D4CA28E4E6D8AE171E561755970007EDEB2424B7CF7418A2B8B66C77FF776</vt:lpwstr>
  </property>
  <property fmtid="{D5CDD505-2E9C-101B-9397-08002B2CF9AE}" pid="3" name="Fiscal Year">
    <vt:lpwstr>77;#2023-2024|0253a065-7f39-40f9-84de-65b951418117</vt:lpwstr>
  </property>
  <property fmtid="{D5CDD505-2E9C-101B-9397-08002B2CF9AE}" pid="4" name="Document Status">
    <vt:lpwstr>14;#Final|56e3aa0d-e4ad-4221-bd56-26769c9afe07</vt:lpwstr>
  </property>
  <property fmtid="{D5CDD505-2E9C-101B-9397-08002B2CF9AE}" pid="5" name="MediaServiceImageTags">
    <vt:lpwstr/>
  </property>
</Properties>
</file>